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theme/themeOverride1.xml" ContentType="application/vnd.openxmlformats-officedocument.themeOverride+xml"/>
  <Override PartName="/xl/charts/chart11.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charts/chart13.xml" ContentType="application/vnd.openxmlformats-officedocument.drawingml.chart+xml"/>
  <Override PartName="/xl/theme/themeOverride4.xml" ContentType="application/vnd.openxmlformats-officedocument.themeOverride+xml"/>
  <Override PartName="/xl/drawings/drawing12.xml" ContentType="application/vnd.openxmlformats-officedocument.drawing+xml"/>
  <Override PartName="/xl/charts/chart14.xml" ContentType="application/vnd.openxmlformats-officedocument.drawingml.chart+xml"/>
  <Override PartName="/xl/theme/themeOverride5.xml" ContentType="application/vnd.openxmlformats-officedocument.themeOverride+xml"/>
  <Override PartName="/xl/drawings/drawing13.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drawings/drawing14.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7.xml" ContentType="application/vnd.openxmlformats-officedocument.themeOverrid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8.xml" ContentType="application/vnd.openxmlformats-officedocument.themeOverride+xml"/>
  <Override PartName="/xl/drawings/drawing17.xml" ContentType="application/vnd.openxmlformats-officedocument.drawing+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9.xml" ContentType="application/vnd.openxmlformats-officedocument.themeOverrid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theme/themeOverride10.xml" ContentType="application/vnd.openxmlformats-officedocument.themeOverride+xml"/>
  <Override PartName="/xl/drawings/drawing19.xml" ContentType="application/vnd.openxmlformats-officedocument.drawing+xml"/>
  <Override PartName="/xl/charts/chart23.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1.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2.xml" ContentType="application/vnd.openxmlformats-officedocument.drawing+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2.xml" ContentType="application/vnd.openxmlformats-officedocument.themeOverride+xml"/>
  <Override PartName="/xl/drawings/drawing23.xml" ContentType="application/vnd.openxmlformats-officedocument.drawing+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3.xml" ContentType="application/vnd.openxmlformats-officedocument.themeOverride+xml"/>
  <Override PartName="/xl/drawings/drawing24.xml" ContentType="application/vnd.openxmlformats-officedocument.drawing+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4.xml" ContentType="application/vnd.openxmlformats-officedocument.themeOverride+xml"/>
  <Override PartName="/xl/drawings/drawing25.xml" ContentType="application/vnd.openxmlformats-officedocument.drawing+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5.xml" ContentType="application/vnd.openxmlformats-officedocument.themeOverride+xml"/>
  <Override PartName="/xl/drawings/drawing26.xml" ContentType="application/vnd.openxmlformats-officedocument.drawing+xml"/>
  <Override PartName="/xl/charts/chart30.xml" ContentType="application/vnd.openxmlformats-officedocument.drawingml.chart+xml"/>
  <Override PartName="/xl/theme/themeOverride16.xml" ContentType="application/vnd.openxmlformats-officedocument.themeOverride+xml"/>
  <Override PartName="/xl/drawings/drawing27.xml" ContentType="application/vnd.openxmlformats-officedocument.drawing+xml"/>
  <Override PartName="/xl/charts/chart31.xml" ContentType="application/vnd.openxmlformats-officedocument.drawingml.chart+xml"/>
  <Override PartName="/xl/theme/themeOverride17.xml" ContentType="application/vnd.openxmlformats-officedocument.themeOverride+xml"/>
  <Override PartName="/xl/drawings/drawing28.xml" ContentType="application/vnd.openxmlformats-officedocument.drawing+xml"/>
  <Override PartName="/xl/charts/chart32.xml" ContentType="application/vnd.openxmlformats-officedocument.drawingml.chart+xml"/>
  <Override PartName="/xl/theme/themeOverride18.xml" ContentType="application/vnd.openxmlformats-officedocument.themeOverride+xml"/>
  <Override PartName="/xl/drawings/drawing29.xml" ContentType="application/vnd.openxmlformats-officedocument.drawing+xml"/>
  <Override PartName="/xl/charts/chart33.xml" ContentType="application/vnd.openxmlformats-officedocument.drawingml.chart+xml"/>
  <Override PartName="/xl/theme/themeOverride19.xml" ContentType="application/vnd.openxmlformats-officedocument.themeOverride+xml"/>
  <Override PartName="/xl/drawings/drawing30.xml" ContentType="application/vnd.openxmlformats-officedocument.drawing+xml"/>
  <Override PartName="/xl/charts/chart34.xml" ContentType="application/vnd.openxmlformats-officedocument.drawingml.chart+xml"/>
  <Override PartName="/xl/theme/themeOverride20.xml" ContentType="application/vnd.openxmlformats-officedocument.themeOverride+xml"/>
  <Override PartName="/xl/drawings/drawing31.xml" ContentType="application/vnd.openxmlformats-officedocument.drawing+xml"/>
  <Override PartName="/xl/charts/chart35.xml" ContentType="application/vnd.openxmlformats-officedocument.drawingml.chart+xml"/>
  <Override PartName="/xl/theme/themeOverride21.xml" ContentType="application/vnd.openxmlformats-officedocument.themeOverride+xml"/>
  <Override PartName="/xl/drawings/drawing32.xml" ContentType="application/vnd.openxmlformats-officedocument.drawing+xml"/>
  <Override PartName="/xl/charts/chart36.xml" ContentType="application/vnd.openxmlformats-officedocument.drawingml.chart+xml"/>
  <Override PartName="/xl/theme/themeOverride22.xml" ContentType="application/vnd.openxmlformats-officedocument.themeOverride+xml"/>
  <Override PartName="/xl/drawings/drawing33.xml" ContentType="application/vnd.openxmlformats-officedocument.drawing+xml"/>
  <Override PartName="/xl/charts/chart37.xml" ContentType="application/vnd.openxmlformats-officedocument.drawingml.chart+xml"/>
  <Override PartName="/xl/theme/themeOverride23.xml" ContentType="application/vnd.openxmlformats-officedocument.themeOverride+xml"/>
  <Override PartName="/xl/drawings/drawing34.xml" ContentType="application/vnd.openxmlformats-officedocument.drawing+xml"/>
  <Override PartName="/xl/charts/chart38.xml" ContentType="application/vnd.openxmlformats-officedocument.drawingml.chart+xml"/>
  <Override PartName="/xl/theme/themeOverride24.xml" ContentType="application/vnd.openxmlformats-officedocument.themeOverride+xml"/>
  <Override PartName="/xl/drawings/drawing35.xml" ContentType="application/vnd.openxmlformats-officedocument.drawing+xml"/>
  <Override PartName="/xl/charts/chart39.xml" ContentType="application/vnd.openxmlformats-officedocument.drawingml.chart+xml"/>
  <Override PartName="/xl/theme/themeOverride25.xml" ContentType="application/vnd.openxmlformats-officedocument.themeOverride+xml"/>
  <Override PartName="/xl/drawings/drawing36.xml" ContentType="application/vnd.openxmlformats-officedocument.drawing+xml"/>
  <Override PartName="/xl/charts/chart40.xml" ContentType="application/vnd.openxmlformats-officedocument.drawingml.chart+xml"/>
  <Override PartName="/xl/theme/themeOverride26.xml" ContentType="application/vnd.openxmlformats-officedocument.themeOverride+xml"/>
  <Override PartName="/xl/drawings/drawing37.xml" ContentType="application/vnd.openxmlformats-officedocument.drawing+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7.xml" ContentType="application/vnd.openxmlformats-officedocument.themeOverride+xml"/>
  <Override PartName="/xl/drawings/drawing38.xml" ContentType="application/vnd.openxmlformats-officedocument.drawing+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8.xml" ContentType="application/vnd.openxmlformats-officedocument.themeOverride+xml"/>
  <Override PartName="/xl/drawings/drawing39.xml" ContentType="application/vnd.openxmlformats-officedocument.drawing+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9.xml" ContentType="application/vnd.openxmlformats-officedocument.themeOverride+xml"/>
  <Override PartName="/xl/drawings/drawing40.xml" ContentType="application/vnd.openxmlformats-officedocument.drawing+xml"/>
  <Override PartName="/xl/charts/chart44.xml" ContentType="application/vnd.openxmlformats-officedocument.drawingml.chart+xml"/>
  <Override PartName="/xl/theme/themeOverride30.xml" ContentType="application/vnd.openxmlformats-officedocument.themeOverride+xml"/>
  <Override PartName="/xl/drawings/drawing41.xml" ContentType="application/vnd.openxmlformats-officedocument.drawing+xml"/>
  <Override PartName="/xl/charts/chart45.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31.xml" ContentType="application/vnd.openxmlformats-officedocument.themeOverride+xml"/>
  <Override PartName="/xl/drawings/drawing42.xml" ContentType="application/vnd.openxmlformats-officedocument.drawing+xml"/>
  <Override PartName="/xl/charts/chart46.xml" ContentType="application/vnd.openxmlformats-officedocument.drawingml.chart+xml"/>
  <Override PartName="/xl/theme/themeOverride32.xml" ContentType="application/vnd.openxmlformats-officedocument.themeOverride+xml"/>
  <Override PartName="/xl/drawings/drawing43.xml" ContentType="application/vnd.openxmlformats-officedocument.drawing+xml"/>
  <Override PartName="/xl/drawings/drawing44.xml" ContentType="application/vnd.openxmlformats-officedocument.drawing+xml"/>
  <Override PartName="/xl/charts/chart47.xml" ContentType="application/vnd.openxmlformats-officedocument.drawingml.chart+xml"/>
  <Override PartName="/xl/theme/themeOverride33.xml" ContentType="application/vnd.openxmlformats-officedocument.themeOverride+xml"/>
  <Override PartName="/xl/drawings/drawing45.xml" ContentType="application/vnd.openxmlformats-officedocument.drawing+xml"/>
  <Override PartName="/xl/charts/chart48.xml" ContentType="application/vnd.openxmlformats-officedocument.drawingml.chart+xml"/>
  <Override PartName="/xl/theme/themeOverride34.xml" ContentType="application/vnd.openxmlformats-officedocument.themeOverride+xml"/>
  <Override PartName="/xl/drawings/drawing46.xml" ContentType="application/vnd.openxmlformats-officedocument.drawing+xml"/>
  <Override PartName="/xl/charts/chart49.xml" ContentType="application/vnd.openxmlformats-officedocument.drawingml.chart+xml"/>
  <Override PartName="/xl/theme/themeOverride35.xml" ContentType="application/vnd.openxmlformats-officedocument.themeOverride+xml"/>
  <Override PartName="/xl/drawings/drawing47.xml" ContentType="application/vnd.openxmlformats-officedocument.drawing+xml"/>
  <Override PartName="/xl/charts/chart50.xml" ContentType="application/vnd.openxmlformats-officedocument.drawingml.chart+xml"/>
  <Override PartName="/xl/theme/themeOverride36.xml" ContentType="application/vnd.openxmlformats-officedocument.themeOverride+xml"/>
  <Override PartName="/xl/drawings/drawing48.xml" ContentType="application/vnd.openxmlformats-officedocument.drawing+xml"/>
  <Override PartName="/xl/charts/chart51.xml" ContentType="application/vnd.openxmlformats-officedocument.drawingml.chart+xml"/>
  <Override PartName="/xl/theme/themeOverride37.xml" ContentType="application/vnd.openxmlformats-officedocument.themeOverride+xml"/>
  <Override PartName="/xl/drawings/drawing49.xml" ContentType="application/vnd.openxmlformats-officedocument.drawing+xml"/>
  <Override PartName="/xl/charts/chart52.xml" ContentType="application/vnd.openxmlformats-officedocument.drawingml.chart+xml"/>
  <Override PartName="/xl/theme/themeOverride38.xml" ContentType="application/vnd.openxmlformats-officedocument.themeOverride+xml"/>
  <Override PartName="/xl/drawings/drawing50.xml" ContentType="application/vnd.openxmlformats-officedocument.drawing+xml"/>
  <Override PartName="/xl/charts/chart53.xml" ContentType="application/vnd.openxmlformats-officedocument.drawingml.chart+xml"/>
  <Override PartName="/xl/theme/themeOverride39.xml" ContentType="application/vnd.openxmlformats-officedocument.themeOverride+xml"/>
  <Override PartName="/xl/drawings/drawing51.xml" ContentType="application/vnd.openxmlformats-officedocument.drawing+xml"/>
  <Override PartName="/xl/charts/chart54.xml" ContentType="application/vnd.openxmlformats-officedocument.drawingml.chart+xml"/>
  <Override PartName="/xl/theme/themeOverride40.xml" ContentType="application/vnd.openxmlformats-officedocument.themeOverride+xml"/>
  <Override PartName="/xl/drawings/drawing52.xml" ContentType="application/vnd.openxmlformats-officedocument.drawing+xml"/>
  <Override PartName="/xl/charts/chart55.xml" ContentType="application/vnd.openxmlformats-officedocument.drawingml.chart+xml"/>
  <Override PartName="/xl/theme/themeOverride41.xml" ContentType="application/vnd.openxmlformats-officedocument.themeOverride+xml"/>
  <Override PartName="/xl/drawings/drawing53.xml" ContentType="application/vnd.openxmlformats-officedocument.drawing+xml"/>
  <Override PartName="/xl/charts/chart56.xml" ContentType="application/vnd.openxmlformats-officedocument.drawingml.chart+xml"/>
  <Override PartName="/xl/theme/themeOverride42.xml" ContentType="application/vnd.openxmlformats-officedocument.themeOverride+xml"/>
  <Override PartName="/xl/drawings/drawing54.xml" ContentType="application/vnd.openxmlformats-officedocument.drawing+xml"/>
  <Override PartName="/xl/charts/chart57.xml" ContentType="application/vnd.openxmlformats-officedocument.drawingml.chart+xml"/>
  <Override PartName="/xl/theme/themeOverride43.xml" ContentType="application/vnd.openxmlformats-officedocument.themeOverride+xml"/>
  <Override PartName="/xl/drawings/drawing55.xml" ContentType="application/vnd.openxmlformats-officedocument.drawing+xml"/>
  <Override PartName="/xl/charts/chart58.xml" ContentType="application/vnd.openxmlformats-officedocument.drawingml.chart+xml"/>
  <Override PartName="/xl/theme/themeOverride44.xml" ContentType="application/vnd.openxmlformats-officedocument.themeOverride+xml"/>
  <Override PartName="/xl/drawings/drawing56.xml" ContentType="application/vnd.openxmlformats-officedocument.drawing+xml"/>
  <Override PartName="/xl/charts/chart59.xml" ContentType="application/vnd.openxmlformats-officedocument.drawingml.chart+xml"/>
  <Override PartName="/xl/drawings/drawing57.xml" ContentType="application/vnd.openxmlformats-officedocument.drawing+xml"/>
  <Override PartName="/xl/charts/chart60.xml" ContentType="application/vnd.openxmlformats-officedocument.drawingml.chart+xml"/>
  <Override PartName="/xl/drawings/drawing58.xml" ContentType="application/vnd.openxmlformats-officedocument.drawing+xml"/>
  <Override PartName="/xl/charts/chart61.xml" ContentType="application/vnd.openxmlformats-officedocument.drawingml.chart+xml"/>
  <Override PartName="/xl/drawings/drawing59.xml" ContentType="application/vnd.openxmlformats-officedocument.drawing+xml"/>
  <Override PartName="/xl/charts/chart62.xml" ContentType="application/vnd.openxmlformats-officedocument.drawingml.chart+xml"/>
  <Override PartName="/xl/drawings/drawing60.xml" ContentType="application/vnd.openxmlformats-officedocument.drawing+xml"/>
  <Override PartName="/xl/charts/chart63.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45.xml" ContentType="application/vnd.openxmlformats-officedocument.themeOverride+xml"/>
  <Override PartName="/xl/drawings/drawing61.xml" ContentType="application/vnd.openxmlformats-officedocument.drawing+xml"/>
  <Override PartName="/xl/charts/chart64.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46.xml" ContentType="application/vnd.openxmlformats-officedocument.themeOverride+xml"/>
  <Override PartName="/xl/drawings/drawing62.xml" ContentType="application/vnd.openxmlformats-officedocument.drawing+xml"/>
  <Override PartName="/xl/charts/chart65.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7.xml" ContentType="application/vnd.openxmlformats-officedocument.themeOverride+xml"/>
  <Override PartName="/xl/drawings/drawing63.xml" ContentType="application/vnd.openxmlformats-officedocument.drawing+xml"/>
  <Override PartName="/xl/charts/chart66.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48.xml" ContentType="application/vnd.openxmlformats-officedocument.themeOverride+xml"/>
  <Override PartName="/xl/drawings/drawing64.xml" ContentType="application/vnd.openxmlformats-officedocument.drawing+xml"/>
  <Override PartName="/xl/charts/chart67.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49.xml" ContentType="application/vnd.openxmlformats-officedocument.themeOverride+xml"/>
  <Override PartName="/xl/drawings/drawing65.xml" ContentType="application/vnd.openxmlformats-officedocument.drawing+xml"/>
  <Override PartName="/xl/charts/chart68.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50.xml" ContentType="application/vnd.openxmlformats-officedocument.themeOverride+xml"/>
  <Override PartName="/xl/drawings/drawing66.xml" ContentType="application/vnd.openxmlformats-officedocument.drawing+xml"/>
  <Override PartName="/xl/charts/chart69.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51.xml" ContentType="application/vnd.openxmlformats-officedocument.themeOverride+xml"/>
  <Override PartName="/xl/drawings/drawing67.xml" ContentType="application/vnd.openxmlformats-officedocument.drawing+xml"/>
  <Override PartName="/xl/charts/chart70.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52.xml" ContentType="application/vnd.openxmlformats-officedocument.themeOverride+xml"/>
  <Override PartName="/xl/drawings/drawing68.xml" ContentType="application/vnd.openxmlformats-officedocument.drawing+xml"/>
  <Override PartName="/xl/charts/chart71.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53.xml" ContentType="application/vnd.openxmlformats-officedocument.themeOverride+xml"/>
  <Override PartName="/xl/drawings/drawing69.xml" ContentType="application/vnd.openxmlformats-officedocument.drawing+xml"/>
  <Override PartName="/xl/charts/chart72.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4.xml" ContentType="application/vnd.openxmlformats-officedocument.themeOverride+xml"/>
  <Override PartName="/xl/drawings/drawing70.xml" ContentType="application/vnd.openxmlformats-officedocument.drawing+xml"/>
  <Override PartName="/xl/charts/chart73.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5.xml" ContentType="application/vnd.openxmlformats-officedocument.themeOverride+xml"/>
  <Override PartName="/xl/drawings/drawing71.xml" ContentType="application/vnd.openxmlformats-officedocument.drawing+xml"/>
  <Override PartName="/xl/charts/chart74.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6.xml" ContentType="application/vnd.openxmlformats-officedocument.themeOverride+xml"/>
  <Override PartName="/xl/drawings/drawing72.xml" ContentType="application/vnd.openxmlformats-officedocument.drawing+xml"/>
  <Override PartName="/xl/charts/chart7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57.xml" ContentType="application/vnd.openxmlformats-officedocument.themeOverride+xml"/>
  <Override PartName="/xl/drawings/drawing73.xml" ContentType="application/vnd.openxmlformats-officedocument.drawing+xml"/>
  <Override PartName="/xl/charts/chart76.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8.xml" ContentType="application/vnd.openxmlformats-officedocument.themeOverride+xml"/>
  <Override PartName="/xl/drawings/drawing74.xml" ContentType="application/vnd.openxmlformats-officedocument.drawing+xml"/>
  <Override PartName="/xl/charts/chart77.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9.xml" ContentType="application/vnd.openxmlformats-officedocument.themeOverride+xml"/>
  <Override PartName="/xl/drawings/drawing75.xml" ContentType="application/vnd.openxmlformats-officedocument.drawing+xml"/>
  <Override PartName="/xl/charts/chart78.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60.xml" ContentType="application/vnd.openxmlformats-officedocument.themeOverride+xml"/>
  <Override PartName="/xl/drawings/drawing76.xml" ContentType="application/vnd.openxmlformats-officedocument.drawing+xml"/>
  <Override PartName="/xl/charts/chart79.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61.xml" ContentType="application/vnd.openxmlformats-officedocument.themeOverride+xml"/>
  <Override PartName="/xl/drawings/drawing77.xml" ContentType="application/vnd.openxmlformats-officedocument.drawing+xml"/>
  <Override PartName="/xl/charts/chart80.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62.xml" ContentType="application/vnd.openxmlformats-officedocument.themeOverride+xml"/>
  <Override PartName="/xl/drawings/drawing78.xml" ContentType="application/vnd.openxmlformats-officedocument.drawing+xml"/>
  <Override PartName="/xl/charts/chart81.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63.xml" ContentType="application/vnd.openxmlformats-officedocument.themeOverride+xml"/>
  <Override PartName="/xl/drawings/drawing79.xml" ContentType="application/vnd.openxmlformats-officedocument.drawing+xml"/>
  <Override PartName="/xl/charts/chart82.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4.xml" ContentType="application/vnd.openxmlformats-officedocument.themeOverride+xml"/>
  <Override PartName="/xl/drawings/drawing80.xml" ContentType="application/vnd.openxmlformats-officedocument.drawing+xml"/>
  <Override PartName="/xl/charts/chart83.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5.xml" ContentType="application/vnd.openxmlformats-officedocument.themeOverride+xml"/>
  <Override PartName="/xl/drawings/drawing81.xml" ContentType="application/vnd.openxmlformats-officedocument.drawing+xml"/>
  <Override PartName="/xl/charts/chart84.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6.xml" ContentType="application/vnd.openxmlformats-officedocument.themeOverride+xml"/>
  <Override PartName="/xl/drawings/drawing82.xml" ContentType="application/vnd.openxmlformats-officedocument.drawing+xml"/>
  <Override PartName="/xl/charts/chart85.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7.xml" ContentType="application/vnd.openxmlformats-officedocument.themeOverride+xml"/>
  <Override PartName="/xl/drawings/drawing83.xml" ContentType="application/vnd.openxmlformats-officedocument.drawing+xml"/>
  <Override PartName="/xl/charts/chart86.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8.xml" ContentType="application/vnd.openxmlformats-officedocument.themeOverride+xml"/>
  <Override PartName="/xl/drawings/drawing84.xml" ContentType="application/vnd.openxmlformats-officedocument.drawing+xml"/>
  <Override PartName="/xl/charts/chart87.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9.xml" ContentType="application/vnd.openxmlformats-officedocument.themeOverride+xml"/>
  <Override PartName="/xl/drawings/drawing85.xml" ContentType="application/vnd.openxmlformats-officedocument.drawing+xml"/>
  <Override PartName="/xl/charts/chart88.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70.xml" ContentType="application/vnd.openxmlformats-officedocument.themeOverride+xml"/>
  <Override PartName="/xl/drawings/drawing86.xml" ContentType="application/vnd.openxmlformats-officedocument.drawing+xml"/>
  <Override PartName="/xl/charts/chart89.xml" ContentType="application/vnd.openxmlformats-officedocument.drawingml.chart+xml"/>
  <Override PartName="/xl/theme/themeOverride71.xml" ContentType="application/vnd.openxmlformats-officedocument.themeOverride+xml"/>
  <Override PartName="/xl/drawings/drawing87.xml" ContentType="application/vnd.openxmlformats-officedocument.drawing+xml"/>
  <Override PartName="/xl/charts/chart90.xml" ContentType="application/vnd.openxmlformats-officedocument.drawingml.chart+xml"/>
  <Override PartName="/xl/theme/themeOverride72.xml" ContentType="application/vnd.openxmlformats-officedocument.themeOverride+xml"/>
  <Override PartName="/xl/drawings/drawing88.xml" ContentType="application/vnd.openxmlformats-officedocument.drawing+xml"/>
  <Override PartName="/xl/charts/chart91.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73.xml" ContentType="application/vnd.openxmlformats-officedocument.themeOverride+xml"/>
  <Override PartName="/xl/drawings/drawing89.xml" ContentType="application/vnd.openxmlformats-officedocument.drawing+xml"/>
  <Override PartName="/xl/charts/chart92.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4.xml" ContentType="application/vnd.openxmlformats-officedocument.themeOverride+xml"/>
  <Override PartName="/xl/charts/chart93.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5.xml" ContentType="application/vnd.openxmlformats-officedocument.themeOverride+xml"/>
  <Override PartName="/xl/charts/chart94.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6.xml" ContentType="application/vnd.openxmlformats-officedocument.themeOverride+xml"/>
  <Override PartName="/xl/charts/chart95.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7.xml" ContentType="application/vnd.openxmlformats-officedocument.themeOverride+xml"/>
  <Override PartName="/xl/charts/chart96.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8.xml" ContentType="application/vnd.openxmlformats-officedocument.themeOverride+xml"/>
  <Override PartName="/xl/charts/chart97.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9.xml" ContentType="application/vnd.openxmlformats-officedocument.themeOverride+xml"/>
  <Override PartName="/xl/charts/chart98.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80.xml" ContentType="application/vnd.openxmlformats-officedocument.themeOverride+xml"/>
  <Override PartName="/xl/drawings/drawing90.xml" ContentType="application/vnd.openxmlformats-officedocument.drawing+xml"/>
  <Override PartName="/xl/charts/chart99.xml" ContentType="application/vnd.openxmlformats-officedocument.drawingml.chart+xml"/>
  <Override PartName="/xl/drawings/drawing91.xml" ContentType="application/vnd.openxmlformats-officedocument.drawing+xml"/>
  <Override PartName="/xl/charts/chart100.xml" ContentType="application/vnd.openxmlformats-officedocument.drawingml.chart+xml"/>
  <Override PartName="/xl/drawings/drawing92.xml" ContentType="application/vnd.openxmlformats-officedocument.drawing+xml"/>
  <Override PartName="/xl/charts/chart101.xml" ContentType="application/vnd.openxmlformats-officedocument.drawingml.chart+xml"/>
  <Override PartName="/xl/drawings/drawing93.xml" ContentType="application/vnd.openxmlformats-officedocument.drawing+xml"/>
  <Override PartName="/xl/charts/chart102.xml" ContentType="application/vnd.openxmlformats-officedocument.drawingml.chart+xml"/>
  <Override PartName="/xl/drawings/drawing94.xml" ContentType="application/vnd.openxmlformats-officedocument.drawing+xml"/>
  <Override PartName="/xl/charts/chart103.xml" ContentType="application/vnd.openxmlformats-officedocument.drawingml.chart+xml"/>
  <Override PartName="/xl/drawings/drawing95.xml" ContentType="application/vnd.openxmlformats-officedocument.drawing+xml"/>
  <Override PartName="/xl/charts/chart104.xml" ContentType="application/vnd.openxmlformats-officedocument.drawingml.chart+xml"/>
  <Override PartName="/xl/drawings/drawing96.xml" ContentType="application/vnd.openxmlformats-officedocument.drawing+xml"/>
  <Override PartName="/xl/charts/chart105.xml" ContentType="application/vnd.openxmlformats-officedocument.drawingml.chart+xml"/>
  <Override PartName="/xl/drawings/drawing97.xml" ContentType="application/vnd.openxmlformats-officedocument.drawing+xml"/>
  <Override PartName="/xl/charts/chart106.xml" ContentType="application/vnd.openxmlformats-officedocument.drawingml.chart+xml"/>
  <Override PartName="/xl/drawings/drawing98.xml" ContentType="application/vnd.openxmlformats-officedocument.drawing+xml"/>
  <Override PartName="/xl/charts/chart107.xml" ContentType="application/vnd.openxmlformats-officedocument.drawingml.chart+xml"/>
  <Override PartName="/xl/drawings/drawing99.xml" ContentType="application/vnd.openxmlformats-officedocument.drawing+xml"/>
  <Override PartName="/xl/charts/chart108.xml" ContentType="application/vnd.openxmlformats-officedocument.drawingml.chart+xml"/>
  <Override PartName="/xl/drawings/drawing100.xml" ContentType="application/vnd.openxmlformats-officedocument.drawing+xml"/>
  <Override PartName="/xl/charts/chart109.xml" ContentType="application/vnd.openxmlformats-officedocument.drawingml.chart+xml"/>
  <Override PartName="/xl/drawings/drawing101.xml" ContentType="application/vnd.openxmlformats-officedocument.drawing+xml"/>
  <Override PartName="/xl/charts/chart1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J:\UEF\Boletín_Económico\12_Diciembre\"/>
    </mc:Choice>
  </mc:AlternateContent>
  <bookViews>
    <workbookView xWindow="0" yWindow="0" windowWidth="20490" windowHeight="6720" tabRatio="933"/>
  </bookViews>
  <sheets>
    <sheet name="Índice" sheetId="238" r:id="rId1"/>
    <sheet name="T1" sheetId="266" r:id="rId2"/>
    <sheet name="T2" sheetId="267" r:id="rId3"/>
    <sheet name="T3" sheetId="268" r:id="rId4"/>
    <sheet name="T4" sheetId="259" r:id="rId5"/>
    <sheet name="T5" sheetId="260" r:id="rId6"/>
    <sheet name="T6" sheetId="215" r:id="rId7"/>
    <sheet name="T7" sheetId="216" r:id="rId8"/>
    <sheet name="T8" sheetId="71" r:id="rId9"/>
    <sheet name="T9" sheetId="72" r:id="rId10"/>
    <sheet name="T10" sheetId="312" r:id="rId11"/>
    <sheet name="T11" sheetId="313" r:id="rId12"/>
    <sheet name="T12" sheetId="300" r:id="rId13"/>
    <sheet name="T13" sheetId="294" r:id="rId14"/>
    <sheet name="T14" sheetId="295" r:id="rId15"/>
    <sheet name="T15" sheetId="296" r:id="rId16"/>
    <sheet name="T16" sheetId="137" r:id="rId17"/>
    <sheet name="F1" sheetId="271" r:id="rId18"/>
    <sheet name="F2" sheetId="272" r:id="rId19"/>
    <sheet name="F3" sheetId="273" r:id="rId20"/>
    <sheet name="F4" sheetId="274" r:id="rId21"/>
    <sheet name="F5" sheetId="275" r:id="rId22"/>
    <sheet name="F6" sheetId="276" r:id="rId23"/>
    <sheet name="F7" sheetId="279" r:id="rId24"/>
    <sheet name="F8" sheetId="280" r:id="rId25"/>
    <sheet name="F9" sheetId="281" r:id="rId26"/>
    <sheet name="F10" sheetId="261" r:id="rId27"/>
    <sheet name="F11" sheetId="262" r:id="rId28"/>
    <sheet name="F12" sheetId="263" r:id="rId29"/>
    <sheet name="F13" sheetId="264" r:id="rId30"/>
    <sheet name="F14" sheetId="265" r:id="rId31"/>
    <sheet name="F15" sheetId="317" r:id="rId32"/>
    <sheet name="F16" sheetId="314" r:id="rId33"/>
    <sheet name="F17" sheetId="318" r:id="rId34"/>
    <sheet name="F18" sheetId="257" r:id="rId35"/>
    <sheet name="F19" sheetId="258" r:id="rId36"/>
    <sheet name="F20" sheetId="323" r:id="rId37"/>
    <sheet name="F21" sheetId="324" r:id="rId38"/>
    <sheet name="F22" sheetId="325" r:id="rId39"/>
    <sheet name="F23" sheetId="326" r:id="rId40"/>
    <sheet name="F24" sheetId="327" r:id="rId41"/>
    <sheet name="F25" sheetId="328" r:id="rId42"/>
    <sheet name="F26" sheetId="239" r:id="rId43"/>
    <sheet name="F27" sheetId="240" r:id="rId44"/>
    <sheet name="F28" sheetId="241" r:id="rId45"/>
    <sheet name="F29" sheetId="242" r:id="rId46"/>
    <sheet name="F30" sheetId="243" r:id="rId47"/>
    <sheet name="F31" sheetId="244" r:id="rId48"/>
    <sheet name="F32" sheetId="245" r:id="rId49"/>
    <sheet name="F33" sheetId="49" r:id="rId50"/>
    <sheet name="F34" sheetId="50" r:id="rId51"/>
    <sheet name="F35" sheetId="51" r:id="rId52"/>
    <sheet name="F36" sheetId="52" r:id="rId53"/>
    <sheet name="F37" sheetId="53" r:id="rId54"/>
    <sheet name="F38" sheetId="54" r:id="rId55"/>
    <sheet name="F39" sheetId="298" r:id="rId56"/>
    <sheet name="F40" sheetId="331" r:id="rId57"/>
    <sheet name="F41" sheetId="332" r:id="rId58"/>
    <sheet name="F42" sheetId="299" r:id="rId59"/>
    <sheet name="F43" sheetId="329" r:id="rId60"/>
    <sheet name="F44" sheetId="58" r:id="rId61"/>
    <sheet name="F45" sheetId="59" r:id="rId62"/>
    <sheet name="F46" sheetId="60" r:id="rId63"/>
    <sheet name="F47" sheetId="61" r:id="rId64"/>
    <sheet name="F48" sheetId="62" r:id="rId65"/>
    <sheet name="F49" sheetId="63" r:id="rId66"/>
    <sheet name="F50" sheetId="64" r:id="rId67"/>
    <sheet name="F51" sheetId="65" r:id="rId68"/>
    <sheet name="F52" sheetId="66" r:id="rId69"/>
    <sheet name="F53" sheetId="67" r:id="rId70"/>
    <sheet name="F54" sheetId="68" r:id="rId71"/>
    <sheet name="F55" sheetId="69" r:id="rId72"/>
    <sheet name="F56" sheetId="70" r:id="rId73"/>
    <sheet name="F57" sheetId="217" r:id="rId74"/>
    <sheet name="F58" sheetId="218" r:id="rId75"/>
    <sheet name="F59" sheetId="219" r:id="rId76"/>
    <sheet name="F60" sheetId="250" r:id="rId77"/>
    <sheet name="F61" sheetId="251" r:id="rId78"/>
    <sheet name="F62" sheetId="252" r:id="rId79"/>
    <sheet name="F63" sheetId="253" r:id="rId80"/>
    <sheet name="F64" sheetId="254" r:id="rId81"/>
    <sheet name="F65" sheetId="255" r:id="rId82"/>
    <sheet name="F66" sheetId="256" r:id="rId83"/>
    <sheet name="F67" sheetId="305" r:id="rId84"/>
    <sheet name="F68" sheetId="306" r:id="rId85"/>
    <sheet name="F69" sheetId="307" r:id="rId86"/>
    <sheet name="F70" sheetId="308" r:id="rId87"/>
    <sheet name="F71" sheetId="309" r:id="rId88"/>
    <sheet name="F72" sheetId="310" r:id="rId89"/>
    <sheet name="F73" sheetId="311" r:id="rId90"/>
    <sheet name="F74" sheetId="175" r:id="rId91"/>
    <sheet name="F75" sheetId="176" r:id="rId92"/>
    <sheet name="F76" sheetId="177" r:id="rId93"/>
    <sheet name="F77" sheetId="178" r:id="rId94"/>
    <sheet name="F78" sheetId="179" r:id="rId95"/>
    <sheet name="F79" sheetId="180" r:id="rId96"/>
    <sheet name="F80" sheetId="181" r:id="rId97"/>
    <sheet name="F81" sheetId="182" r:id="rId98"/>
    <sheet name="F82" sheetId="301" r:id="rId99"/>
    <sheet name="F83" sheetId="302" r:id="rId100"/>
    <sheet name="F84" sheetId="303" r:id="rId101"/>
    <sheet name="F85" sheetId="304" r:id="rId102"/>
    <sheet name="F86" sheetId="246" r:id="rId103"/>
    <sheet name="F87" sheetId="247" r:id="rId104"/>
    <sheet name="F88" sheetId="248" r:id="rId105"/>
    <sheet name="F89" sheetId="249" r:id="rId106"/>
    <sheet name="F90" sheetId="282" r:id="rId107"/>
    <sheet name="F91" sheetId="283" r:id="rId108"/>
    <sheet name="F92" sheetId="284" r:id="rId109"/>
    <sheet name="F93" sheetId="285" r:id="rId110"/>
    <sheet name="F94" sheetId="286" r:id="rId111"/>
    <sheet name="F95" sheetId="287" r:id="rId112"/>
    <sheet name="F96" sheetId="288" r:id="rId113"/>
    <sheet name="F97" sheetId="289" r:id="rId114"/>
    <sheet name="F98" sheetId="290" r:id="rId115"/>
    <sheet name="F99" sheetId="291" r:id="rId116"/>
    <sheet name="F100" sheetId="292" r:id="rId117"/>
    <sheet name="F101" sheetId="293" r:id="rId118"/>
    <sheet name="F102" sheetId="297" r:id="rId119"/>
  </sheets>
  <externalReferences>
    <externalReference r:id="rId120"/>
    <externalReference r:id="rId121"/>
  </externalReferences>
  <definedNames>
    <definedName name="_xlnm._FilterDatabase" localSheetId="17" hidden="1">'F1'!$A$8:$B$8</definedName>
    <definedName name="_xlnm._FilterDatabase" localSheetId="28" hidden="1">'F12'!$A$7:$E$7</definedName>
    <definedName name="_xlnm._FilterDatabase" localSheetId="29" hidden="1">'F13'!$B$6:$C$39</definedName>
    <definedName name="_xlnm._FilterDatabase" localSheetId="31" hidden="1">'F15'!$A$5:$B$39</definedName>
    <definedName name="_xlnm._FilterDatabase" localSheetId="32" hidden="1">'F16'!$A$5:$B$37</definedName>
    <definedName name="_xlnm._FilterDatabase" localSheetId="33" hidden="1">'F17'!$A$5:$B$37</definedName>
    <definedName name="_xlnm._FilterDatabase" localSheetId="35" hidden="1">'F19'!$A$5:$F$5</definedName>
    <definedName name="_xlnm._FilterDatabase" localSheetId="43" hidden="1">'F27'!$A$6:$E$6</definedName>
    <definedName name="_xlnm._FilterDatabase" localSheetId="19" hidden="1">'F3'!$B$6:$B$6</definedName>
    <definedName name="_xlnm._FilterDatabase" localSheetId="48" hidden="1">'F32'!$A$9:$J$9</definedName>
    <definedName name="_xlnm._FilterDatabase" localSheetId="49" hidden="1">'F33'!$A$6:$E$6</definedName>
    <definedName name="_xlnm._FilterDatabase" localSheetId="50" hidden="1">'F34'!$A$6:$F$6</definedName>
    <definedName name="_xlnm._FilterDatabase" localSheetId="51" hidden="1">'F35'!$A$7:$F$7</definedName>
    <definedName name="_xlnm._FilterDatabase" localSheetId="53" hidden="1">'F37'!$A$8:$F$41</definedName>
    <definedName name="_xlnm._FilterDatabase" localSheetId="54" hidden="1">'F38'!$A$6:$F$6</definedName>
    <definedName name="_xlnm._FilterDatabase" localSheetId="55" hidden="1">'F39'!$A$6:$J$6</definedName>
    <definedName name="_xlnm._FilterDatabase" localSheetId="20" hidden="1">'F4'!$A$9:$C$9</definedName>
    <definedName name="_xlnm._FilterDatabase" localSheetId="56" hidden="1">'F40'!$A$6:$I$131</definedName>
    <definedName name="_xlnm._FilterDatabase" localSheetId="57" hidden="1">'F41'!$A$6:$I$131</definedName>
    <definedName name="_xlnm._FilterDatabase" localSheetId="58" hidden="1">'F42'!$A$6:$I$131</definedName>
    <definedName name="_xlnm._FilterDatabase" localSheetId="60" hidden="1">'F44'!#REF!</definedName>
    <definedName name="_xlnm._FilterDatabase" localSheetId="77" hidden="1">'F61'!$A$5:$B$38</definedName>
    <definedName name="_xlnm._FilterDatabase" localSheetId="80" hidden="1">'F64'!$A$5:$B$38</definedName>
    <definedName name="_xlnm._FilterDatabase" localSheetId="82" hidden="1">'F66'!$A$5:$B$38</definedName>
    <definedName name="_xlnm._FilterDatabase" localSheetId="23" hidden="1">'F7'!$A$6:$B$6</definedName>
    <definedName name="_xlnm._FilterDatabase" localSheetId="86" hidden="1">'F70'!$A$5:$B$37</definedName>
    <definedName name="_xlnm._FilterDatabase" localSheetId="87" hidden="1">'F71'!$A$5:$B$38</definedName>
    <definedName name="_xlnm._FilterDatabase" localSheetId="88" hidden="1">'F72'!$A$5:$B$38</definedName>
    <definedName name="_xlnm._FilterDatabase" localSheetId="89" hidden="1">'F73'!$A$5:$B$38</definedName>
    <definedName name="_xlnm._FilterDatabase" localSheetId="94" hidden="1">'F78'!$A$5:$B$24</definedName>
    <definedName name="_xlnm._FilterDatabase" localSheetId="24" hidden="1">'F8'!$A$6:$B$6</definedName>
    <definedName name="_xlnm._FilterDatabase" localSheetId="97" hidden="1">'F81'!$A$5:$B$24</definedName>
    <definedName name="_xlnm._FilterDatabase" localSheetId="103" hidden="1">'F87'!$A$6:$E$6</definedName>
    <definedName name="_xlnm._FilterDatabase" localSheetId="104" hidden="1">'F88'!$A$6:$E$38</definedName>
    <definedName name="_xlnm._FilterDatabase" localSheetId="105" hidden="1">'F89'!$A$6:$D$6</definedName>
    <definedName name="_xlnm._FilterDatabase" localSheetId="25" hidden="1">'F9'!$A$6:$B$6</definedName>
    <definedName name="A_impresión_IM" localSheetId="56">#REF!</definedName>
    <definedName name="A_impresión_IM" localSheetId="57">#REF!</definedName>
    <definedName name="A_impresión_IM" localSheetId="72">#REF!</definedName>
    <definedName name="A_impresión_IM">#REF!</definedName>
    <definedName name="A_impresión_IM2" localSheetId="56">#REF!</definedName>
    <definedName name="A_impresión_IM2" localSheetId="57">#REF!</definedName>
    <definedName name="A_impresión_IM2" localSheetId="72">#REF!</definedName>
    <definedName name="A_impresión_IM2">#REF!</definedName>
    <definedName name="AA" localSheetId="56">#REF!</definedName>
    <definedName name="AA" localSheetId="57">#REF!</definedName>
    <definedName name="AA" localSheetId="72">#REF!</definedName>
    <definedName name="AA">#REF!</definedName>
    <definedName name="clase" localSheetId="56">#REF!</definedName>
    <definedName name="clase" localSheetId="57">#REF!</definedName>
    <definedName name="clase" localSheetId="72">#REF!</definedName>
    <definedName name="clase">#REF!</definedName>
    <definedName name="clases" localSheetId="56">#REF!</definedName>
    <definedName name="clases" localSheetId="57">#REF!</definedName>
    <definedName name="clases">#REF!</definedName>
    <definedName name="Clasificación" localSheetId="56">#REF!</definedName>
    <definedName name="Clasificación" localSheetId="57">#REF!</definedName>
    <definedName name="Clasificación" localSheetId="72">#REF!</definedName>
    <definedName name="Clasificación">#REF!</definedName>
    <definedName name="d" localSheetId="56">#REF!</definedName>
    <definedName name="d" localSheetId="57">#REF!</definedName>
    <definedName name="d" localSheetId="72">#REF!</definedName>
    <definedName name="d">#REF!</definedName>
    <definedName name="F_34" localSheetId="56">#REF!</definedName>
    <definedName name="F_34" localSheetId="57">#REF!</definedName>
    <definedName name="F_34">#REF!</definedName>
    <definedName name="flujos" localSheetId="56">#REF!</definedName>
    <definedName name="flujos" localSheetId="57">#REF!</definedName>
    <definedName name="flujos" localSheetId="72">#REF!</definedName>
    <definedName name="flujos">#REF!</definedName>
    <definedName name="HTML_CodePage" hidden="1">1252</definedName>
    <definedName name="HTML_Control" localSheetId="72"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Index" localSheetId="56">#REF!</definedName>
    <definedName name="Index" localSheetId="57">#REF!</definedName>
    <definedName name="Index" localSheetId="72">#REF!</definedName>
    <definedName name="Index">#REF!</definedName>
    <definedName name="ju203d" localSheetId="56">#REF!</definedName>
    <definedName name="ju203d" localSheetId="57">#REF!</definedName>
    <definedName name="ju203d" localSheetId="72">#REF!</definedName>
    <definedName name="ju203d">#REF!</definedName>
    <definedName name="kk" localSheetId="56">#REF!</definedName>
    <definedName name="kk" localSheetId="57">#REF!</definedName>
    <definedName name="kk">#REF!</definedName>
    <definedName name="kkkkkk" localSheetId="56">#REF!</definedName>
    <definedName name="kkkkkk" localSheetId="57">#REF!</definedName>
    <definedName name="kkkkkk">#REF!</definedName>
    <definedName name="loniojo" localSheetId="56">#REF!</definedName>
    <definedName name="loniojo" localSheetId="57">#REF!</definedName>
    <definedName name="loniojo" localSheetId="72">#REF!</definedName>
    <definedName name="loniojo">#REF!</definedName>
    <definedName name="MAT" localSheetId="56">#REF!</definedName>
    <definedName name="MAT" localSheetId="57">#REF!</definedName>
    <definedName name="MAT" localSheetId="72">#REF!</definedName>
    <definedName name="MAT">#REF!</definedName>
    <definedName name="matriz" localSheetId="56">#REF!</definedName>
    <definedName name="matriz" localSheetId="57">#REF!</definedName>
    <definedName name="matriz" localSheetId="72">#REF!</definedName>
    <definedName name="matriz">#REF!</definedName>
    <definedName name="matrizs" localSheetId="56">#REF!</definedName>
    <definedName name="matrizs" localSheetId="57">#REF!</definedName>
    <definedName name="matrizs">#REF!</definedName>
    <definedName name="rama" localSheetId="56">#REF!</definedName>
    <definedName name="rama" localSheetId="57">#REF!</definedName>
    <definedName name="rama" localSheetId="72">#REF!</definedName>
    <definedName name="rama">#REF!</definedName>
    <definedName name="ramas" localSheetId="56">#REF!</definedName>
    <definedName name="ramas" localSheetId="57">#REF!</definedName>
    <definedName name="ramas">#REF!</definedName>
    <definedName name="rrr" localSheetId="56">#REF!</definedName>
    <definedName name="rrr" localSheetId="57">#REF!</definedName>
    <definedName name="rrr" localSheetId="72">#REF!</definedName>
    <definedName name="rrr">#REF!</definedName>
    <definedName name="sec" localSheetId="56">#REF!</definedName>
    <definedName name="sec" localSheetId="57">#REF!</definedName>
    <definedName name="sec" localSheetId="72">#REF!</definedName>
    <definedName name="sec">#REF!</definedName>
    <definedName name="sector" localSheetId="56">#REF!</definedName>
    <definedName name="sector" localSheetId="57">#REF!</definedName>
    <definedName name="sector" localSheetId="72">#REF!</definedName>
    <definedName name="sector">#REF!</definedName>
    <definedName name="sectorr" localSheetId="56">#REF!</definedName>
    <definedName name="sectorr" localSheetId="57">#REF!</definedName>
    <definedName name="sectorr" localSheetId="72">#REF!</definedName>
    <definedName name="sectorr">#REF!</definedName>
    <definedName name="sectors" localSheetId="56">#REF!</definedName>
    <definedName name="sectors" localSheetId="57">#REF!</definedName>
    <definedName name="sectors">#REF!</definedName>
    <definedName name="SectorTrimAnual" localSheetId="56">#REF!</definedName>
    <definedName name="SectorTrimAnual" localSheetId="57">#REF!</definedName>
    <definedName name="SectorTrimAnual">#REF!</definedName>
    <definedName name="Start1" localSheetId="56">#REF!</definedName>
    <definedName name="Start1" localSheetId="57">#REF!</definedName>
    <definedName name="Start1" localSheetId="72">#REF!</definedName>
    <definedName name="Start1">#REF!</definedName>
    <definedName name="Start10" localSheetId="56">#REF!</definedName>
    <definedName name="Start10" localSheetId="57">#REF!</definedName>
    <definedName name="Start10" localSheetId="72">#REF!</definedName>
    <definedName name="Start10">'T9'!$H$1:$I$1</definedName>
    <definedName name="Start100" localSheetId="72">#REF!</definedName>
    <definedName name="Start100">'F83'!$H$1:$I$1</definedName>
    <definedName name="Start101" localSheetId="72">#REF!</definedName>
    <definedName name="Start101">'F84'!$H$1:$I$1</definedName>
    <definedName name="Start102" localSheetId="72">#REF!</definedName>
    <definedName name="Start102">'F85'!$H$1:$I$1</definedName>
    <definedName name="Start103" localSheetId="56">#REF!</definedName>
    <definedName name="Start103" localSheetId="57">#REF!</definedName>
    <definedName name="Start103" localSheetId="72">#REF!</definedName>
    <definedName name="Start103">'F86'!$H$1:$I$1</definedName>
    <definedName name="Start104" localSheetId="56">#REF!</definedName>
    <definedName name="Start104" localSheetId="57">#REF!</definedName>
    <definedName name="Start104">'F87'!$H$1:$I$1</definedName>
    <definedName name="Start105" localSheetId="56">#REF!</definedName>
    <definedName name="Start105" localSheetId="57">#REF!</definedName>
    <definedName name="Start105">'F88'!$H$1:$I$1</definedName>
    <definedName name="Start106" localSheetId="56">#REF!</definedName>
    <definedName name="Start106" localSheetId="57">#REF!</definedName>
    <definedName name="Start106">'F89'!$H$1:$I$1</definedName>
    <definedName name="Start107" localSheetId="56">#REF!</definedName>
    <definedName name="Start107" localSheetId="57">#REF!</definedName>
    <definedName name="Start107">'F90'!$H$1:$I$1</definedName>
    <definedName name="Start108" localSheetId="56">#REF!</definedName>
    <definedName name="Start108" localSheetId="57">#REF!</definedName>
    <definedName name="Start108">'F91'!$H$1:$I$1</definedName>
    <definedName name="Start109" localSheetId="56">#REF!</definedName>
    <definedName name="Start109" localSheetId="57">#REF!</definedName>
    <definedName name="Start109">'F92'!$H$1:$I$1</definedName>
    <definedName name="Start11" localSheetId="56">#REF!</definedName>
    <definedName name="Start11" localSheetId="57">#REF!</definedName>
    <definedName name="Start11" localSheetId="72">#REF!</definedName>
    <definedName name="Start11">'T10'!$H$1:$I$1</definedName>
    <definedName name="Start110" localSheetId="56">#REF!</definedName>
    <definedName name="Start110" localSheetId="57">#REF!</definedName>
    <definedName name="Start110">'F93'!$H$1:$I$1</definedName>
    <definedName name="Start111" localSheetId="56">#REF!</definedName>
    <definedName name="Start111" localSheetId="57">#REF!</definedName>
    <definedName name="Start111">'F94'!$H$1:$I$1</definedName>
    <definedName name="Start112" localSheetId="56">#REF!</definedName>
    <definedName name="Start112" localSheetId="57">#REF!</definedName>
    <definedName name="Start112">'F95'!$H$1:$I$1</definedName>
    <definedName name="Start113" localSheetId="56">#REF!</definedName>
    <definedName name="Start113" localSheetId="57">#REF!</definedName>
    <definedName name="Start113">'F96'!$H$1:$I$1</definedName>
    <definedName name="Start114" localSheetId="56">#REF!</definedName>
    <definedName name="Start114" localSheetId="57">#REF!</definedName>
    <definedName name="Start114">'F97'!$H$1:$I$1</definedName>
    <definedName name="Start115" localSheetId="56">#REF!</definedName>
    <definedName name="Start115" localSheetId="57">#REF!</definedName>
    <definedName name="Start115">'F98'!$H$1:$I$1</definedName>
    <definedName name="Start116" localSheetId="56">#REF!</definedName>
    <definedName name="Start116" localSheetId="57">#REF!</definedName>
    <definedName name="Start116">'F99'!$H$1:$I$1</definedName>
    <definedName name="Start117" localSheetId="56">#REF!</definedName>
    <definedName name="Start117" localSheetId="57">#REF!</definedName>
    <definedName name="Start117">'F100'!$H$1:$I$1</definedName>
    <definedName name="Start118" localSheetId="56">#REF!</definedName>
    <definedName name="Start118" localSheetId="57">#REF!</definedName>
    <definedName name="Start118">'F101'!$H$1:$I$1</definedName>
    <definedName name="Start119" localSheetId="56">#REF!</definedName>
    <definedName name="Start119" localSheetId="57">#REF!</definedName>
    <definedName name="Start119">'F102'!$H$1:$I$1</definedName>
    <definedName name="Start12" localSheetId="56">#REF!</definedName>
    <definedName name="Start12" localSheetId="57">#REF!</definedName>
    <definedName name="Start12" localSheetId="72">#REF!</definedName>
    <definedName name="Start12">'T11'!$H$1:$I$1</definedName>
    <definedName name="Start120" localSheetId="56">#REF!</definedName>
    <definedName name="Start120" localSheetId="57">#REF!</definedName>
    <definedName name="Start120">#REF!</definedName>
    <definedName name="Start121" localSheetId="56">#REF!</definedName>
    <definedName name="Start121" localSheetId="57">#REF!</definedName>
    <definedName name="Start121">#REF!</definedName>
    <definedName name="Start122" localSheetId="56">#REF!</definedName>
    <definedName name="Start122" localSheetId="57">#REF!</definedName>
    <definedName name="Start122">#REF!</definedName>
    <definedName name="Start123">#REF!</definedName>
    <definedName name="Start13" localSheetId="56">#REF!</definedName>
    <definedName name="Start13" localSheetId="57">#REF!</definedName>
    <definedName name="Start13" localSheetId="72">#REF!</definedName>
    <definedName name="Start13">'T12'!$H$1:$I$1</definedName>
    <definedName name="Start14" localSheetId="56">#REF!</definedName>
    <definedName name="Start14" localSheetId="57">#REF!</definedName>
    <definedName name="Start14" localSheetId="72">#REF!</definedName>
    <definedName name="Start14">'T13'!$H$1:$I$1</definedName>
    <definedName name="Start15" localSheetId="72">#REF!</definedName>
    <definedName name="Start15">'T14'!$H$1:$I$1</definedName>
    <definedName name="Start16" localSheetId="56">#REF!</definedName>
    <definedName name="Start16" localSheetId="57">#REF!</definedName>
    <definedName name="Start16" localSheetId="72">#REF!</definedName>
    <definedName name="Start16">'T15'!$H$1:$I$1</definedName>
    <definedName name="Start17" localSheetId="56">#REF!</definedName>
    <definedName name="Start17" localSheetId="57">#REF!</definedName>
    <definedName name="Start17" localSheetId="72">#REF!</definedName>
    <definedName name="Start17">'T16'!$H$1:$I$1</definedName>
    <definedName name="Start18" localSheetId="56">#REF!</definedName>
    <definedName name="Start18" localSheetId="57">#REF!</definedName>
    <definedName name="Start18" localSheetId="72">#REF!</definedName>
    <definedName name="Start18">'F1'!$H$1:$I$1</definedName>
    <definedName name="Start19" localSheetId="56">#REF!</definedName>
    <definedName name="Start19" localSheetId="57">#REF!</definedName>
    <definedName name="Start19" localSheetId="72">#REF!</definedName>
    <definedName name="Start19">'F2'!$H$1:$I$1</definedName>
    <definedName name="Start2" localSheetId="56">#REF!</definedName>
    <definedName name="Start2" localSheetId="57">#REF!</definedName>
    <definedName name="Start2" localSheetId="72">#REF!</definedName>
    <definedName name="Start2">'T1'!$H$1:$I$1</definedName>
    <definedName name="Start20" localSheetId="56">#REF!</definedName>
    <definedName name="Start20" localSheetId="57">#REF!</definedName>
    <definedName name="Start20" localSheetId="72">#REF!</definedName>
    <definedName name="Start20">'F3'!$H$1:$I$1</definedName>
    <definedName name="Start21" localSheetId="56">#REF!</definedName>
    <definedName name="Start21" localSheetId="57">#REF!</definedName>
    <definedName name="Start21" localSheetId="72">#REF!</definedName>
    <definedName name="Start21">'F4'!$H$1:$I$1</definedName>
    <definedName name="Start22" localSheetId="56">#REF!</definedName>
    <definedName name="Start22" localSheetId="57">#REF!</definedName>
    <definedName name="Start22" localSheetId="72">#REF!</definedName>
    <definedName name="Start22">'F5'!$H$1:$I$1</definedName>
    <definedName name="Start23" localSheetId="56">#REF!</definedName>
    <definedName name="Start23" localSheetId="57">#REF!</definedName>
    <definedName name="Start23" localSheetId="72">#REF!</definedName>
    <definedName name="Start23">'F6'!$H$1:$I$1</definedName>
    <definedName name="Start24" localSheetId="56">#REF!</definedName>
    <definedName name="Start24" localSheetId="57">#REF!</definedName>
    <definedName name="Start24" localSheetId="72">#REF!</definedName>
    <definedName name="Start24">'F7'!$H$1:$I$1</definedName>
    <definedName name="Start25" localSheetId="56">#REF!</definedName>
    <definedName name="Start25" localSheetId="57">#REF!</definedName>
    <definedName name="Start25" localSheetId="72">#REF!</definedName>
    <definedName name="Start25">'F8'!$H$1:$I$1</definedName>
    <definedName name="Start26" localSheetId="56">#REF!</definedName>
    <definedName name="Start26" localSheetId="57">#REF!</definedName>
    <definedName name="Start26" localSheetId="72">#REF!</definedName>
    <definedName name="Start26">'F9'!$H$1:$I$1</definedName>
    <definedName name="Start27" localSheetId="56">#REF!</definedName>
    <definedName name="Start27" localSheetId="57">#REF!</definedName>
    <definedName name="Start27" localSheetId="72">#REF!</definedName>
    <definedName name="Start27">'F10'!$H$1:$I$1</definedName>
    <definedName name="Start28" localSheetId="56">#REF!</definedName>
    <definedName name="Start28" localSheetId="57">#REF!</definedName>
    <definedName name="Start28" localSheetId="72">#REF!</definedName>
    <definedName name="Start28">'F11'!$H$1:$I$1</definedName>
    <definedName name="Start29" localSheetId="56">#REF!</definedName>
    <definedName name="Start29" localSheetId="57">#REF!</definedName>
    <definedName name="Start29" localSheetId="72">#REF!</definedName>
    <definedName name="Start29">'F12'!$H$1:$I$1</definedName>
    <definedName name="Start3" localSheetId="56">#REF!</definedName>
    <definedName name="Start3" localSheetId="57">#REF!</definedName>
    <definedName name="Start3">'T2'!$H$1:$I$1</definedName>
    <definedName name="Start30" localSheetId="56">#REF!</definedName>
    <definedName name="Start30" localSheetId="57">#REF!</definedName>
    <definedName name="Start30" localSheetId="72">#REF!</definedName>
    <definedName name="Start30">'F13'!$H$1:$I$1</definedName>
    <definedName name="Start31" localSheetId="56">#REF!</definedName>
    <definedName name="Start31" localSheetId="57">#REF!</definedName>
    <definedName name="Start31" localSheetId="72">#REF!</definedName>
    <definedName name="Start31">'F14'!$H$1:$I$1</definedName>
    <definedName name="Start32" localSheetId="56">#REF!</definedName>
    <definedName name="Start32" localSheetId="57">#REF!</definedName>
    <definedName name="Start32" localSheetId="72">#REF!</definedName>
    <definedName name="Start32">'F15'!$H$1:$I$1</definedName>
    <definedName name="Start33" localSheetId="56">#REF!</definedName>
    <definedName name="Start33" localSheetId="57">#REF!</definedName>
    <definedName name="Start33" localSheetId="72">#REF!</definedName>
    <definedName name="Start33">'F16'!$H$1:$I$1</definedName>
    <definedName name="Start34" localSheetId="56">#REF!</definedName>
    <definedName name="Start34" localSheetId="57">#REF!</definedName>
    <definedName name="Start34" localSheetId="72">#REF!</definedName>
    <definedName name="Start34">'F17'!$H$1:$I$1</definedName>
    <definedName name="Start35" localSheetId="56">#REF!</definedName>
    <definedName name="Start35" localSheetId="57">#REF!</definedName>
    <definedName name="Start35" localSheetId="72">#REF!</definedName>
    <definedName name="Start35">'F18'!$H$1:$I$1</definedName>
    <definedName name="Start36" localSheetId="56">#REF!</definedName>
    <definedName name="Start36" localSheetId="57">#REF!</definedName>
    <definedName name="Start36" localSheetId="72">#REF!</definedName>
    <definedName name="Start36">'F19'!$H$1:$I$1</definedName>
    <definedName name="Start37" localSheetId="56">#REF!</definedName>
    <definedName name="Start37" localSheetId="57">#REF!</definedName>
    <definedName name="Start37" localSheetId="72">#REF!</definedName>
    <definedName name="Start37">'F20'!$H$1:$I$1</definedName>
    <definedName name="Start38" localSheetId="56">#REF!</definedName>
    <definedName name="Start38" localSheetId="57">#REF!</definedName>
    <definedName name="Start38">'F21'!$H$1:$I$1</definedName>
    <definedName name="Start39" localSheetId="56">#REF!</definedName>
    <definedName name="Start39" localSheetId="57">#REF!</definedName>
    <definedName name="Start39">'F22'!$H$1:$I$1</definedName>
    <definedName name="Start4">'T3'!$H$1:$I$1</definedName>
    <definedName name="Start40" localSheetId="56">#REF!</definedName>
    <definedName name="Start40" localSheetId="57">#REF!</definedName>
    <definedName name="Start40">'F23'!$H$1:$I$1</definedName>
    <definedName name="Start41" localSheetId="56">#REF!</definedName>
    <definedName name="Start41" localSheetId="57">#REF!</definedName>
    <definedName name="Start41">'F24'!$H$1:$I$1</definedName>
    <definedName name="Start42" localSheetId="56">#REF!</definedName>
    <definedName name="Start42" localSheetId="57">#REF!</definedName>
    <definedName name="Start42">'F25'!$H$1:$I$1</definedName>
    <definedName name="start422" localSheetId="56">#REF!</definedName>
    <definedName name="start422" localSheetId="57">#REF!</definedName>
    <definedName name="start422" localSheetId="72">[1]F45!#REF!</definedName>
    <definedName name="start422">#REF!</definedName>
    <definedName name="Start43" localSheetId="56">#REF!</definedName>
    <definedName name="Start43" localSheetId="57">#REF!</definedName>
    <definedName name="Start43">'F26'!$H$1:$I$1</definedName>
    <definedName name="Start44" localSheetId="56">#REF!</definedName>
    <definedName name="Start44" localSheetId="57">#REF!</definedName>
    <definedName name="Start44">'F27'!$H$1:$I$1</definedName>
    <definedName name="Start45" localSheetId="56">#REF!</definedName>
    <definedName name="Start45" localSheetId="57">#REF!</definedName>
    <definedName name="Start45">'F28'!$H$1:$I$1</definedName>
    <definedName name="Start46" localSheetId="56">#REF!</definedName>
    <definedName name="Start46" localSheetId="57">#REF!</definedName>
    <definedName name="Start46">'F29'!$H$1:$I$1</definedName>
    <definedName name="Start47" localSheetId="56">#REF!</definedName>
    <definedName name="Start47" localSheetId="57">#REF!</definedName>
    <definedName name="Start47">'F30'!$H$1:$I$1</definedName>
    <definedName name="Start477">'F54'!$H$1</definedName>
    <definedName name="Start48" localSheetId="56">#REF!</definedName>
    <definedName name="Start48" localSheetId="57">#REF!</definedName>
    <definedName name="Start48">'F31'!$H$1:$I$1</definedName>
    <definedName name="Start489">'F55'!$H$1</definedName>
    <definedName name="Start49" localSheetId="56">#REF!</definedName>
    <definedName name="Start49" localSheetId="57">#REF!</definedName>
    <definedName name="Start49">'F32'!$H$1:$I$1</definedName>
    <definedName name="Start5" localSheetId="72">#REF!</definedName>
    <definedName name="Start5">'T4'!$H$1:$I$1</definedName>
    <definedName name="Start50" localSheetId="56">#REF!</definedName>
    <definedName name="Start50" localSheetId="57">#REF!</definedName>
    <definedName name="Start50">'F33'!$H$1:$I$1</definedName>
    <definedName name="Start51" localSheetId="56">#REF!</definedName>
    <definedName name="Start51" localSheetId="57">#REF!</definedName>
    <definedName name="Start51">'F34'!$H$1:$I$1</definedName>
    <definedName name="Start52" localSheetId="56">#REF!</definedName>
    <definedName name="Start52" localSheetId="57">#REF!</definedName>
    <definedName name="Start52">'F35'!$H$1:$I$1</definedName>
    <definedName name="Start53" localSheetId="56">#REF!</definedName>
    <definedName name="Start53" localSheetId="57">#REF!</definedName>
    <definedName name="Start53">'F36'!$H$1:$I$1</definedName>
    <definedName name="Start54" localSheetId="56">#REF!</definedName>
    <definedName name="Start54" localSheetId="57">#REF!</definedName>
    <definedName name="Start54">'F37'!$H$1:$I$1</definedName>
    <definedName name="Start55" localSheetId="56">#REF!</definedName>
    <definedName name="Start55" localSheetId="57">#REF!</definedName>
    <definedName name="Start55">'F38'!$H$1:$I$1</definedName>
    <definedName name="Start56" localSheetId="56">#REF!</definedName>
    <definedName name="Start56" localSheetId="57">#REF!</definedName>
    <definedName name="Start56">'F39'!$H$1:$I$1</definedName>
    <definedName name="Start57">'F40'!$H$1:$I$1</definedName>
    <definedName name="Start58">'F41'!$H$1:$I$1</definedName>
    <definedName name="Start59">'F42'!$H$1:$I$1</definedName>
    <definedName name="Start6" localSheetId="72">#REF!</definedName>
    <definedName name="Start6">'T5'!$H$1:$I$1</definedName>
    <definedName name="Start60" localSheetId="72">#REF!</definedName>
    <definedName name="Start60">'F43'!$H$1:$I$1</definedName>
    <definedName name="Start61" localSheetId="72">#REF!</definedName>
    <definedName name="Start61">'F44'!$H$1:$I$1</definedName>
    <definedName name="Start62" localSheetId="72">#REF!</definedName>
    <definedName name="Start62">'F45'!$H$1:$I$1</definedName>
    <definedName name="Start63" localSheetId="56">#REF!</definedName>
    <definedName name="Start63" localSheetId="57">#REF!</definedName>
    <definedName name="Start63" localSheetId="72">#REF!</definedName>
    <definedName name="Start63">'F46'!$H$1:$I$1</definedName>
    <definedName name="Start64" localSheetId="56">#REF!</definedName>
    <definedName name="Start64" localSheetId="57">#REF!</definedName>
    <definedName name="Start64" localSheetId="72">#REF!</definedName>
    <definedName name="Start64">'F47'!$H$1:$I$1</definedName>
    <definedName name="Start65" localSheetId="72">#REF!</definedName>
    <definedName name="Start65">'F48'!$H$1:$I$1</definedName>
    <definedName name="Start66" localSheetId="72">#REF!</definedName>
    <definedName name="Start66">'F49'!$H$1:$I$1</definedName>
    <definedName name="Start67" localSheetId="72">#REF!</definedName>
    <definedName name="Start67">'F50'!$H$1:$I$1</definedName>
    <definedName name="Start68" localSheetId="72">#REF!</definedName>
    <definedName name="Start68">'F51'!$H$1:$I$1</definedName>
    <definedName name="Start69" localSheetId="72">#REF!</definedName>
    <definedName name="Start69">'F52'!$H$1:$I$1</definedName>
    <definedName name="Start7" localSheetId="72">#REF!</definedName>
    <definedName name="Start7">'T6'!$H$1:$I$1</definedName>
    <definedName name="Start70" localSheetId="72">#REF!</definedName>
    <definedName name="Start70">'F53'!$H$1:$I$1</definedName>
    <definedName name="Start71" localSheetId="72">#REF!</definedName>
    <definedName name="Start71">'F54'!$H$1:$I$1</definedName>
    <definedName name="Start72" localSheetId="72">#REF!</definedName>
    <definedName name="Start72">'F55'!$H$1:$I$1</definedName>
    <definedName name="Start73" localSheetId="72">#REF!</definedName>
    <definedName name="Start73">'F56'!$H$1:$I$1</definedName>
    <definedName name="Start74" localSheetId="72">#REF!</definedName>
    <definedName name="Start74">'F57'!$H$1:$I$1</definedName>
    <definedName name="Start75" localSheetId="72">#REF!</definedName>
    <definedName name="Start75">'F58'!$H$1:$I$1</definedName>
    <definedName name="Start76" localSheetId="72">#REF!</definedName>
    <definedName name="Start76">'F59'!$H$1:$I$1</definedName>
    <definedName name="Start77" localSheetId="72">#REF!</definedName>
    <definedName name="Start77">'F60'!$H$1:$I$1</definedName>
    <definedName name="Start78" localSheetId="72">#REF!</definedName>
    <definedName name="Start78">'F61'!$H$1:$I$1</definedName>
    <definedName name="Start79" localSheetId="72">#REF!</definedName>
    <definedName name="Start79">'F62'!$H$1:$I$1</definedName>
    <definedName name="Start8" localSheetId="72">#REF!</definedName>
    <definedName name="Start8">'T7'!$H$1:$I$1</definedName>
    <definedName name="Start80" localSheetId="72">#REF!</definedName>
    <definedName name="Start80">'F63'!$H$1:$I$1</definedName>
    <definedName name="Start81" localSheetId="56">#REF!</definedName>
    <definedName name="Start81" localSheetId="57">#REF!</definedName>
    <definedName name="Start81" localSheetId="72">#REF!</definedName>
    <definedName name="Start81">'F64'!$H$1:$I$1</definedName>
    <definedName name="Start82" localSheetId="56">#REF!</definedName>
    <definedName name="Start82" localSheetId="57">#REF!</definedName>
    <definedName name="Start82" localSheetId="72">#REF!</definedName>
    <definedName name="Start82">'F65'!$H$1:$I$1</definedName>
    <definedName name="Start83" localSheetId="56">#REF!</definedName>
    <definedName name="Start83" localSheetId="57">#REF!</definedName>
    <definedName name="Start83" localSheetId="72">#REF!</definedName>
    <definedName name="Start83">'F66'!$H$1:$I$1</definedName>
    <definedName name="Start84" localSheetId="56">#REF!</definedName>
    <definedName name="Start84" localSheetId="57">#REF!</definedName>
    <definedName name="Start84" localSheetId="72">#REF!</definedName>
    <definedName name="Start84">'F67'!$H$1:$I$1</definedName>
    <definedName name="Start85" localSheetId="56">#REF!</definedName>
    <definedName name="Start85" localSheetId="57">#REF!</definedName>
    <definedName name="Start85" localSheetId="72">#REF!</definedName>
    <definedName name="Start85">'F68'!$H$1:$I$1</definedName>
    <definedName name="Start86" localSheetId="56">#REF!</definedName>
    <definedName name="Start86" localSheetId="57">#REF!</definedName>
    <definedName name="Start86" localSheetId="72">#REF!</definedName>
    <definedName name="Start86">'F69'!$H$1:$I$1</definedName>
    <definedName name="Start87" localSheetId="56">#REF!</definedName>
    <definedName name="Start87" localSheetId="57">#REF!</definedName>
    <definedName name="Start87" localSheetId="72">#REF!</definedName>
    <definedName name="Start87">'F70'!$H$1:$I$1</definedName>
    <definedName name="Start88" localSheetId="56">#REF!</definedName>
    <definedName name="Start88" localSheetId="57">#REF!</definedName>
    <definedName name="Start88" localSheetId="72">#REF!</definedName>
    <definedName name="Start88">'F71'!$H$1:$I$1</definedName>
    <definedName name="Start89" localSheetId="56">#REF!</definedName>
    <definedName name="Start89" localSheetId="57">#REF!</definedName>
    <definedName name="Start89" localSheetId="72">#REF!</definedName>
    <definedName name="Start89">'F72'!$H$1:$I$1</definedName>
    <definedName name="Start9" localSheetId="56">#REF!</definedName>
    <definedName name="Start9" localSheetId="57">#REF!</definedName>
    <definedName name="Start9" localSheetId="72">#REF!</definedName>
    <definedName name="Start9">'T8'!$H$1:$I$1</definedName>
    <definedName name="Start90" localSheetId="56">#REF!</definedName>
    <definedName name="Start90" localSheetId="57">#REF!</definedName>
    <definedName name="Start90" localSheetId="72">#REF!</definedName>
    <definedName name="Start90">'F73'!$H$1:$I$1</definedName>
    <definedName name="Start91" localSheetId="56">#REF!</definedName>
    <definedName name="Start91" localSheetId="57">#REF!</definedName>
    <definedName name="Start91" localSheetId="72">#REF!</definedName>
    <definedName name="Start91">'F74'!$H$1:$I$1</definedName>
    <definedName name="Start92" localSheetId="56">#REF!</definedName>
    <definedName name="Start92" localSheetId="57">#REF!</definedName>
    <definedName name="Start92" localSheetId="72">#REF!</definedName>
    <definedName name="Start92">'F75'!$H$1:$I$1</definedName>
    <definedName name="Start93" localSheetId="56">#REF!</definedName>
    <definedName name="Start93" localSheetId="57">#REF!</definedName>
    <definedName name="Start93" localSheetId="72">#REF!</definedName>
    <definedName name="Start93">'F76'!$H$1:$I$1</definedName>
    <definedName name="Start94" localSheetId="56">#REF!</definedName>
    <definedName name="Start94" localSheetId="57">#REF!</definedName>
    <definedName name="Start94" localSheetId="72">#REF!</definedName>
    <definedName name="Start94">'F77'!$H$1:$I$1</definedName>
    <definedName name="Start95" localSheetId="72">#REF!</definedName>
    <definedName name="Start95">'F78'!$H$1:$I$1</definedName>
    <definedName name="Start96" localSheetId="72">#REF!</definedName>
    <definedName name="Start96">'F79'!$H$1:$I$1</definedName>
    <definedName name="Start97" localSheetId="72">#REF!</definedName>
    <definedName name="Start97">'F80'!$H$1:$I$1</definedName>
    <definedName name="Start98" localSheetId="72">#REF!</definedName>
    <definedName name="Start98">'F81'!$H$1:$I$1</definedName>
    <definedName name="Start99" localSheetId="72">#REF!</definedName>
    <definedName name="Start99">'F82'!$H$1:$I$1</definedName>
    <definedName name="subrama" localSheetId="56">#REF!</definedName>
    <definedName name="subrama" localSheetId="57">#REF!</definedName>
    <definedName name="subrama" localSheetId="72">#REF!</definedName>
    <definedName name="subrama">#REF!</definedName>
    <definedName name="subramas" localSheetId="56">#REF!</definedName>
    <definedName name="subramas" localSheetId="57">#REF!</definedName>
    <definedName name="subramas">#REF!</definedName>
    <definedName name="subsector" localSheetId="56">#REF!</definedName>
    <definedName name="subsector" localSheetId="57">#REF!</definedName>
    <definedName name="subsector" localSheetId="72">#REF!</definedName>
    <definedName name="subsector">#REF!</definedName>
    <definedName name="subsectors" localSheetId="56">#REF!</definedName>
    <definedName name="subsectors" localSheetId="57">#REF!</definedName>
    <definedName name="subsectors">#REF!</definedName>
    <definedName name="todo" localSheetId="56">#REF!</definedName>
    <definedName name="todo" localSheetId="57">#REF!</definedName>
    <definedName name="todo" localSheetId="72">#REF!</definedName>
    <definedName name="todo">#REF!</definedName>
    <definedName name="todos" localSheetId="56">#REF!</definedName>
    <definedName name="todos" localSheetId="57">#REF!</definedName>
    <definedName name="todos" localSheetId="72">#REF!</definedName>
    <definedName name="todos">#REF!</definedName>
    <definedName name="todoss" localSheetId="56">#REF!</definedName>
    <definedName name="todoss" localSheetId="57">#REF!</definedName>
    <definedName name="todos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2" i="323" l="1"/>
  <c r="E15" i="304" l="1"/>
  <c r="J39" i="298" l="1"/>
  <c r="I39" i="298"/>
  <c r="H39" i="298"/>
  <c r="G39" i="298"/>
  <c r="F39" i="298"/>
  <c r="D39" i="298"/>
  <c r="C39" i="298"/>
  <c r="G11" i="296" l="1"/>
  <c r="H11" i="296" s="1"/>
  <c r="F11" i="296"/>
  <c r="E11" i="296"/>
  <c r="K11" i="296" s="1"/>
  <c r="D11" i="296"/>
  <c r="C11" i="296"/>
  <c r="B11" i="296"/>
  <c r="M10" i="296"/>
  <c r="J10" i="296"/>
  <c r="I10" i="296"/>
  <c r="H10" i="296"/>
  <c r="M9" i="296"/>
  <c r="J9" i="296"/>
  <c r="I9" i="296"/>
  <c r="H9" i="296"/>
  <c r="M8" i="296"/>
  <c r="J8" i="296"/>
  <c r="I8" i="296"/>
  <c r="H8" i="296"/>
  <c r="M7" i="296"/>
  <c r="J7" i="296"/>
  <c r="I7" i="296"/>
  <c r="H7" i="296"/>
  <c r="G13" i="295"/>
  <c r="F13" i="295"/>
  <c r="H13" i="295" s="1"/>
  <c r="E13" i="295"/>
  <c r="J13" i="295" s="1"/>
  <c r="D13" i="295"/>
  <c r="C13" i="295"/>
  <c r="B13" i="295"/>
  <c r="J12" i="295"/>
  <c r="I12" i="295"/>
  <c r="H12" i="295"/>
  <c r="J11" i="295"/>
  <c r="I11" i="295"/>
  <c r="H11" i="295"/>
  <c r="J10" i="295"/>
  <c r="I10" i="295"/>
  <c r="H10" i="295"/>
  <c r="J9" i="295"/>
  <c r="I9" i="295"/>
  <c r="H9" i="295"/>
  <c r="G13" i="294"/>
  <c r="H13" i="294" s="1"/>
  <c r="F13" i="294"/>
  <c r="E13" i="294"/>
  <c r="K13" i="294" s="1"/>
  <c r="D13" i="294"/>
  <c r="I13" i="294" s="1"/>
  <c r="C13" i="294"/>
  <c r="B13" i="294"/>
  <c r="J12" i="294"/>
  <c r="I12" i="294"/>
  <c r="H12" i="294"/>
  <c r="J11" i="294"/>
  <c r="I11" i="294"/>
  <c r="H11" i="294"/>
  <c r="J10" i="294"/>
  <c r="I10" i="294"/>
  <c r="H10" i="294"/>
  <c r="J9" i="294"/>
  <c r="I9" i="294"/>
  <c r="H9" i="294"/>
  <c r="J41" i="293"/>
  <c r="I41" i="293"/>
  <c r="J40" i="293"/>
  <c r="I40" i="293"/>
  <c r="J39" i="293"/>
  <c r="I39" i="293"/>
  <c r="J38" i="293"/>
  <c r="I38" i="293"/>
  <c r="J37" i="293"/>
  <c r="I37" i="293"/>
  <c r="J36" i="293"/>
  <c r="I36" i="293"/>
  <c r="J35" i="293"/>
  <c r="I35" i="293"/>
  <c r="J34" i="293"/>
  <c r="I34" i="293"/>
  <c r="J33" i="293"/>
  <c r="I33" i="293"/>
  <c r="J32" i="293"/>
  <c r="I32" i="293"/>
  <c r="J31" i="293"/>
  <c r="I31" i="293"/>
  <c r="J30" i="293"/>
  <c r="I30" i="293"/>
  <c r="J29" i="293"/>
  <c r="I29" i="293"/>
  <c r="J28" i="293"/>
  <c r="I28" i="293"/>
  <c r="J27" i="293"/>
  <c r="I27" i="293"/>
  <c r="J26" i="293"/>
  <c r="I26" i="293"/>
  <c r="J25" i="293"/>
  <c r="I25" i="293"/>
  <c r="J24" i="293"/>
  <c r="I24" i="293"/>
  <c r="J23" i="293"/>
  <c r="I23" i="293"/>
  <c r="J22" i="293"/>
  <c r="I22" i="293"/>
  <c r="J21" i="293"/>
  <c r="I21" i="293"/>
  <c r="J20" i="293"/>
  <c r="I20" i="293"/>
  <c r="J41" i="292"/>
  <c r="I41" i="292"/>
  <c r="J40" i="292"/>
  <c r="I40" i="292"/>
  <c r="J39" i="292"/>
  <c r="I39" i="292"/>
  <c r="J38" i="292"/>
  <c r="I38" i="292"/>
  <c r="J37" i="292"/>
  <c r="I37" i="292"/>
  <c r="J36" i="292"/>
  <c r="I36" i="292"/>
  <c r="J35" i="292"/>
  <c r="I35" i="292"/>
  <c r="J34" i="292"/>
  <c r="I34" i="292"/>
  <c r="J33" i="292"/>
  <c r="I33" i="292"/>
  <c r="J32" i="292"/>
  <c r="I32" i="292"/>
  <c r="J31" i="292"/>
  <c r="I31" i="292"/>
  <c r="J30" i="292"/>
  <c r="I30" i="292"/>
  <c r="J29" i="292"/>
  <c r="I29" i="292"/>
  <c r="J28" i="292"/>
  <c r="I28" i="292"/>
  <c r="J27" i="292"/>
  <c r="I27" i="292"/>
  <c r="J26" i="292"/>
  <c r="I26" i="292"/>
  <c r="J25" i="292"/>
  <c r="I25" i="292"/>
  <c r="J24" i="292"/>
  <c r="I24" i="292"/>
  <c r="J23" i="292"/>
  <c r="I23" i="292"/>
  <c r="J22" i="292"/>
  <c r="I22" i="292"/>
  <c r="J21" i="292"/>
  <c r="I21" i="292"/>
  <c r="J20" i="292"/>
  <c r="I20" i="292"/>
  <c r="J45" i="291"/>
  <c r="I45" i="291"/>
  <c r="J44" i="291"/>
  <c r="I44" i="291"/>
  <c r="J43" i="291"/>
  <c r="I43" i="291"/>
  <c r="J42" i="291"/>
  <c r="I42" i="291"/>
  <c r="J41" i="291"/>
  <c r="I41" i="291"/>
  <c r="J40" i="291"/>
  <c r="I40" i="291"/>
  <c r="J39" i="291"/>
  <c r="I39" i="291"/>
  <c r="J38" i="291"/>
  <c r="I38" i="291"/>
  <c r="J37" i="291"/>
  <c r="I37" i="291"/>
  <c r="J36" i="291"/>
  <c r="I36" i="291"/>
  <c r="J35" i="291"/>
  <c r="I35" i="291"/>
  <c r="J34" i="291"/>
  <c r="I34" i="291"/>
  <c r="J33" i="291"/>
  <c r="I33" i="291"/>
  <c r="J32" i="291"/>
  <c r="I32" i="291"/>
  <c r="J31" i="291"/>
  <c r="I31" i="291"/>
  <c r="J30" i="291"/>
  <c r="I30" i="291"/>
  <c r="J29" i="291"/>
  <c r="I29" i="291"/>
  <c r="J28" i="291"/>
  <c r="I28" i="291"/>
  <c r="J27" i="291"/>
  <c r="I27" i="291"/>
  <c r="J26" i="291"/>
  <c r="I26" i="291"/>
  <c r="J25" i="291"/>
  <c r="I25" i="291"/>
  <c r="J24" i="291"/>
  <c r="I24" i="291"/>
  <c r="J44" i="290"/>
  <c r="I44" i="290"/>
  <c r="J43" i="290"/>
  <c r="I43" i="290"/>
  <c r="J42" i="290"/>
  <c r="I42" i="290"/>
  <c r="J41" i="290"/>
  <c r="I41" i="290"/>
  <c r="J40" i="290"/>
  <c r="I40" i="290"/>
  <c r="J39" i="290"/>
  <c r="I39" i="290"/>
  <c r="J38" i="290"/>
  <c r="I38" i="290"/>
  <c r="J37" i="290"/>
  <c r="I37" i="290"/>
  <c r="J36" i="290"/>
  <c r="I36" i="290"/>
  <c r="J35" i="290"/>
  <c r="I35" i="290"/>
  <c r="J34" i="290"/>
  <c r="I34" i="290"/>
  <c r="J33" i="290"/>
  <c r="I33" i="290"/>
  <c r="J32" i="290"/>
  <c r="I32" i="290"/>
  <c r="J31" i="290"/>
  <c r="I31" i="290"/>
  <c r="J30" i="290"/>
  <c r="I30" i="290"/>
  <c r="J29" i="290"/>
  <c r="I29" i="290"/>
  <c r="J28" i="290"/>
  <c r="I28" i="290"/>
  <c r="J27" i="290"/>
  <c r="I27" i="290"/>
  <c r="J26" i="290"/>
  <c r="I26" i="290"/>
  <c r="J25" i="290"/>
  <c r="I25" i="290"/>
  <c r="J24" i="290"/>
  <c r="I24" i="290"/>
  <c r="J23" i="290"/>
  <c r="I23" i="290"/>
  <c r="B41" i="289"/>
  <c r="C40" i="289" s="1"/>
  <c r="D40" i="289"/>
  <c r="D39" i="289"/>
  <c r="D38" i="289"/>
  <c r="D37" i="289"/>
  <c r="D36" i="289"/>
  <c r="D35" i="289"/>
  <c r="D34" i="289"/>
  <c r="D33" i="289"/>
  <c r="D32" i="289"/>
  <c r="D31" i="289"/>
  <c r="C31" i="289"/>
  <c r="D30" i="289"/>
  <c r="D29" i="289"/>
  <c r="D28" i="289"/>
  <c r="D27" i="289"/>
  <c r="D26" i="289"/>
  <c r="D25" i="289"/>
  <c r="D24" i="289"/>
  <c r="D23" i="289"/>
  <c r="C23" i="289"/>
  <c r="D22" i="289"/>
  <c r="D21" i="289"/>
  <c r="D20" i="289"/>
  <c r="D19" i="289"/>
  <c r="D18" i="289"/>
  <c r="D17" i="289"/>
  <c r="D16" i="289"/>
  <c r="D15" i="289"/>
  <c r="C15" i="289"/>
  <c r="D14" i="289"/>
  <c r="D13" i="289"/>
  <c r="D12" i="289"/>
  <c r="D11" i="289"/>
  <c r="D10" i="289"/>
  <c r="B41" i="288"/>
  <c r="C40" i="288" s="1"/>
  <c r="D40" i="288"/>
  <c r="D39" i="288"/>
  <c r="D38" i="288"/>
  <c r="D37" i="288"/>
  <c r="D36" i="288"/>
  <c r="D35" i="288"/>
  <c r="D34" i="288"/>
  <c r="D33" i="288"/>
  <c r="D32" i="288"/>
  <c r="D31" i="288"/>
  <c r="D30" i="288"/>
  <c r="D29" i="288"/>
  <c r="D28" i="288"/>
  <c r="D27" i="288"/>
  <c r="D26" i="288"/>
  <c r="D25" i="288"/>
  <c r="C25" i="288"/>
  <c r="D24" i="288"/>
  <c r="D23" i="288"/>
  <c r="D22" i="288"/>
  <c r="D21" i="288"/>
  <c r="D20" i="288"/>
  <c r="D19" i="288"/>
  <c r="D18" i="288"/>
  <c r="D17" i="288"/>
  <c r="C17" i="288"/>
  <c r="D16" i="288"/>
  <c r="D15" i="288"/>
  <c r="D14" i="288"/>
  <c r="D13" i="288"/>
  <c r="D12" i="288"/>
  <c r="D11" i="288"/>
  <c r="D10" i="288"/>
  <c r="B41" i="287"/>
  <c r="C40" i="287" s="1"/>
  <c r="D40" i="287"/>
  <c r="D39" i="287"/>
  <c r="D38" i="287"/>
  <c r="D37" i="287"/>
  <c r="D36" i="287"/>
  <c r="D35" i="287"/>
  <c r="D34" i="287"/>
  <c r="D33" i="287"/>
  <c r="C33" i="287"/>
  <c r="D32" i="287"/>
  <c r="D31" i="287"/>
  <c r="C31" i="287"/>
  <c r="D30" i="287"/>
  <c r="D29" i="287"/>
  <c r="C29" i="287"/>
  <c r="D28" i="287"/>
  <c r="D27" i="287"/>
  <c r="C27" i="287"/>
  <c r="D26" i="287"/>
  <c r="D25" i="287"/>
  <c r="C25" i="287"/>
  <c r="D24" i="287"/>
  <c r="D23" i="287"/>
  <c r="C23" i="287"/>
  <c r="D22" i="287"/>
  <c r="D21" i="287"/>
  <c r="C21" i="287"/>
  <c r="D20" i="287"/>
  <c r="D19" i="287"/>
  <c r="C19" i="287"/>
  <c r="D18" i="287"/>
  <c r="D17" i="287"/>
  <c r="C17" i="287"/>
  <c r="D16" i="287"/>
  <c r="D15" i="287"/>
  <c r="C15" i="287"/>
  <c r="D14" i="287"/>
  <c r="D13" i="287"/>
  <c r="C13" i="287"/>
  <c r="D12" i="287"/>
  <c r="D11" i="287"/>
  <c r="C11" i="287"/>
  <c r="D10" i="287"/>
  <c r="B40" i="286"/>
  <c r="C39" i="286" s="1"/>
  <c r="D39" i="286"/>
  <c r="D38" i="286"/>
  <c r="D37" i="286"/>
  <c r="D36" i="286"/>
  <c r="D35" i="286"/>
  <c r="D34" i="286"/>
  <c r="C34" i="286"/>
  <c r="D33" i="286"/>
  <c r="D32" i="286"/>
  <c r="C32" i="286"/>
  <c r="D31" i="286"/>
  <c r="D30" i="286"/>
  <c r="C30" i="286"/>
  <c r="D29" i="286"/>
  <c r="D28" i="286"/>
  <c r="C28" i="286"/>
  <c r="D27" i="286"/>
  <c r="D26" i="286"/>
  <c r="C26" i="286"/>
  <c r="D25" i="286"/>
  <c r="D24" i="286"/>
  <c r="C24" i="286"/>
  <c r="D23" i="286"/>
  <c r="D22" i="286"/>
  <c r="C22" i="286"/>
  <c r="D21" i="286"/>
  <c r="D20" i="286"/>
  <c r="C20" i="286"/>
  <c r="D19" i="286"/>
  <c r="D18" i="286"/>
  <c r="C18" i="286"/>
  <c r="D17" i="286"/>
  <c r="D16" i="286"/>
  <c r="C16" i="286"/>
  <c r="D15" i="286"/>
  <c r="D14" i="286"/>
  <c r="C14" i="286"/>
  <c r="D13" i="286"/>
  <c r="D12" i="286"/>
  <c r="C12" i="286"/>
  <c r="D11" i="286"/>
  <c r="D10" i="286"/>
  <c r="C10" i="286"/>
  <c r="D9" i="286"/>
  <c r="D17" i="285"/>
  <c r="D16" i="284"/>
  <c r="C20" i="283"/>
  <c r="D17" i="283"/>
  <c r="C20" i="282"/>
  <c r="C19" i="282"/>
  <c r="J13" i="294" l="1"/>
  <c r="C15" i="288"/>
  <c r="C23" i="288"/>
  <c r="C31" i="288"/>
  <c r="C13" i="289"/>
  <c r="C21" i="289"/>
  <c r="C29" i="289"/>
  <c r="C13" i="288"/>
  <c r="C21" i="288"/>
  <c r="C29" i="288"/>
  <c r="C11" i="289"/>
  <c r="C19" i="289"/>
  <c r="C27" i="289"/>
  <c r="K13" i="295"/>
  <c r="I11" i="296"/>
  <c r="C11" i="288"/>
  <c r="C19" i="288"/>
  <c r="C27" i="288"/>
  <c r="C17" i="289"/>
  <c r="C25" i="289"/>
  <c r="C33" i="289"/>
  <c r="I13" i="295"/>
  <c r="J11" i="296"/>
  <c r="C35" i="287"/>
  <c r="C37" i="287"/>
  <c r="C39" i="287"/>
  <c r="C33" i="288"/>
  <c r="C35" i="288"/>
  <c r="C37" i="288"/>
  <c r="C39" i="288"/>
  <c r="C36" i="286"/>
  <c r="C38" i="286"/>
  <c r="C35" i="289"/>
  <c r="C37" i="289"/>
  <c r="C39" i="289"/>
  <c r="C9" i="286"/>
  <c r="C11" i="286"/>
  <c r="C13" i="286"/>
  <c r="C15" i="286"/>
  <c r="C17" i="286"/>
  <c r="C19" i="286"/>
  <c r="C21" i="286"/>
  <c r="C23" i="286"/>
  <c r="C25" i="286"/>
  <c r="C27" i="286"/>
  <c r="C29" i="286"/>
  <c r="C31" i="286"/>
  <c r="C33" i="286"/>
  <c r="C35" i="286"/>
  <c r="C37" i="286"/>
  <c r="C10" i="287"/>
  <c r="C12" i="287"/>
  <c r="C14" i="287"/>
  <c r="C16" i="287"/>
  <c r="C18" i="287"/>
  <c r="C20" i="287"/>
  <c r="C22" i="287"/>
  <c r="C24" i="287"/>
  <c r="C26" i="287"/>
  <c r="C28" i="287"/>
  <c r="C30" i="287"/>
  <c r="C32" i="287"/>
  <c r="C34" i="287"/>
  <c r="C36" i="287"/>
  <c r="C38" i="287"/>
  <c r="C10" i="288"/>
  <c r="C12" i="288"/>
  <c r="C14" i="288"/>
  <c r="C16" i="288"/>
  <c r="C18" i="288"/>
  <c r="C20" i="288"/>
  <c r="C22" i="288"/>
  <c r="C24" i="288"/>
  <c r="C26" i="288"/>
  <c r="C28" i="288"/>
  <c r="C30" i="288"/>
  <c r="C32" i="288"/>
  <c r="C34" i="288"/>
  <c r="C36" i="288"/>
  <c r="C38" i="288"/>
  <c r="C10" i="289"/>
  <c r="C12" i="289"/>
  <c r="C14" i="289"/>
  <c r="C16" i="289"/>
  <c r="C18" i="289"/>
  <c r="C20" i="289"/>
  <c r="C22" i="289"/>
  <c r="C24" i="289"/>
  <c r="C26" i="289"/>
  <c r="C28" i="289"/>
  <c r="C30" i="289"/>
  <c r="C32" i="289"/>
  <c r="C34" i="289"/>
  <c r="C36" i="289"/>
  <c r="C38" i="289"/>
  <c r="C41" i="288" l="1"/>
  <c r="C41" i="287"/>
  <c r="C41" i="289"/>
  <c r="C40" i="286"/>
  <c r="C38" i="281" l="1"/>
  <c r="C37" i="281"/>
  <c r="C36" i="281"/>
  <c r="C35" i="281"/>
  <c r="C34" i="281"/>
  <c r="C33" i="281"/>
  <c r="C32" i="281"/>
  <c r="C31" i="281"/>
  <c r="C30" i="281"/>
  <c r="C29" i="281"/>
  <c r="C28" i="281"/>
  <c r="C27" i="281"/>
  <c r="C26" i="281"/>
  <c r="C25" i="281"/>
  <c r="C24" i="281"/>
  <c r="C23" i="281"/>
  <c r="C22" i="281"/>
  <c r="C21" i="281"/>
  <c r="C20" i="281"/>
  <c r="C19" i="281"/>
  <c r="C18" i="281"/>
  <c r="C17" i="281"/>
  <c r="C16" i="281"/>
  <c r="C15" i="281"/>
  <c r="C14" i="281"/>
  <c r="C13" i="281"/>
  <c r="C12" i="281"/>
  <c r="C11" i="281"/>
  <c r="C10" i="281"/>
  <c r="C9" i="281"/>
  <c r="C8" i="281"/>
  <c r="C7" i="281"/>
  <c r="C38" i="280"/>
  <c r="C37" i="280"/>
  <c r="C36" i="280"/>
  <c r="C35" i="280"/>
  <c r="C34" i="280"/>
  <c r="C33" i="280"/>
  <c r="C32" i="280"/>
  <c r="C31" i="280"/>
  <c r="C30" i="280"/>
  <c r="C29" i="280"/>
  <c r="C28" i="280"/>
  <c r="C27" i="280"/>
  <c r="C26" i="280"/>
  <c r="C25" i="280"/>
  <c r="C24" i="280"/>
  <c r="C23" i="280"/>
  <c r="C22" i="280"/>
  <c r="C21" i="280"/>
  <c r="C20" i="280"/>
  <c r="C19" i="280"/>
  <c r="C18" i="280"/>
  <c r="C17" i="280"/>
  <c r="C16" i="280"/>
  <c r="C15" i="280"/>
  <c r="C14" i="280"/>
  <c r="C13" i="280"/>
  <c r="C12" i="280"/>
  <c r="C11" i="280"/>
  <c r="C10" i="280"/>
  <c r="C9" i="280"/>
  <c r="C8" i="280"/>
  <c r="C7" i="280"/>
  <c r="C38" i="279"/>
  <c r="C37" i="279"/>
  <c r="C36" i="279"/>
  <c r="C35" i="279"/>
  <c r="C34" i="279"/>
  <c r="C33" i="279"/>
  <c r="C32" i="279"/>
  <c r="C31" i="279"/>
  <c r="C30" i="279"/>
  <c r="C29" i="279"/>
  <c r="C28" i="279"/>
  <c r="C27" i="279"/>
  <c r="C26" i="279"/>
  <c r="C25" i="279"/>
  <c r="C24" i="279"/>
  <c r="C23" i="279"/>
  <c r="C22" i="279"/>
  <c r="C21" i="279"/>
  <c r="C20" i="279"/>
  <c r="C19" i="279"/>
  <c r="C18" i="279"/>
  <c r="C17" i="279"/>
  <c r="C16" i="279"/>
  <c r="C15" i="279"/>
  <c r="C14" i="279"/>
  <c r="C13" i="279"/>
  <c r="C12" i="279"/>
  <c r="C11" i="279"/>
  <c r="C10" i="279"/>
  <c r="C9" i="279"/>
  <c r="C8" i="279"/>
  <c r="C7" i="279"/>
  <c r="B33" i="68" l="1"/>
  <c r="B34" i="68"/>
  <c r="B33" i="69"/>
  <c r="B11" i="69" s="1"/>
  <c r="B32" i="68"/>
  <c r="B31" i="68"/>
  <c r="C12" i="68"/>
  <c r="B6" i="69" l="1"/>
  <c r="B13" i="69"/>
  <c r="B7" i="69"/>
  <c r="B9" i="69"/>
  <c r="B12" i="69"/>
  <c r="B15" i="62"/>
  <c r="B28" i="60"/>
  <c r="B12" i="67"/>
  <c r="B10" i="67"/>
  <c r="B9" i="67"/>
  <c r="B8" i="67"/>
  <c r="B6" i="67"/>
  <c r="B7" i="67"/>
  <c r="B11" i="67"/>
  <c r="B13" i="67"/>
  <c r="B14" i="67"/>
  <c r="B15" i="67"/>
  <c r="B16" i="67"/>
  <c r="B16" i="62"/>
  <c r="B41" i="64"/>
  <c r="B40" i="64"/>
  <c r="B39" i="64"/>
  <c r="B38" i="64"/>
  <c r="B41" i="66"/>
  <c r="B40" i="66"/>
  <c r="B39" i="66"/>
  <c r="B38" i="66"/>
  <c r="B13" i="65"/>
  <c r="B10" i="65"/>
  <c r="B9" i="65"/>
  <c r="B8" i="65"/>
  <c r="B7" i="65"/>
  <c r="B6" i="65"/>
  <c r="B14" i="65"/>
  <c r="B14" i="63"/>
  <c r="B8" i="63"/>
  <c r="B7" i="63"/>
  <c r="B9" i="61"/>
  <c r="B8" i="61"/>
  <c r="B7" i="61"/>
  <c r="B6" i="61"/>
  <c r="B10" i="61"/>
  <c r="B23" i="60"/>
  <c r="B22" i="60"/>
  <c r="B17" i="60"/>
  <c r="B16" i="60"/>
  <c r="B17" i="67" l="1"/>
  <c r="B11" i="61"/>
  <c r="I26" i="58"/>
  <c r="I25" i="58"/>
  <c r="I24" i="58"/>
  <c r="I23" i="58"/>
  <c r="B26" i="58"/>
  <c r="B25" i="58"/>
  <c r="B24" i="58"/>
  <c r="B23" i="58"/>
  <c r="H26" i="58"/>
  <c r="G26" i="58"/>
  <c r="F26" i="58"/>
  <c r="E26" i="58"/>
  <c r="D26" i="58"/>
  <c r="C26" i="58"/>
  <c r="H25" i="58"/>
  <c r="G25" i="58"/>
  <c r="F25" i="58"/>
  <c r="E25" i="58"/>
  <c r="D25" i="58"/>
  <c r="C25" i="58"/>
  <c r="H24" i="58"/>
  <c r="G24" i="58"/>
  <c r="F24" i="58"/>
  <c r="E24" i="58"/>
  <c r="D24" i="58"/>
  <c r="C24" i="58"/>
  <c r="H23" i="58"/>
  <c r="G23" i="58"/>
  <c r="F23" i="58"/>
  <c r="E23" i="58"/>
  <c r="D23" i="58"/>
  <c r="C23" i="58"/>
  <c r="W13" i="58"/>
  <c r="W12" i="58"/>
  <c r="W11" i="58"/>
  <c r="W10" i="58"/>
  <c r="W9" i="58"/>
  <c r="W8" i="58"/>
  <c r="W7" i="58"/>
  <c r="W6" i="58"/>
  <c r="C7" i="137" l="1"/>
  <c r="A7" i="137"/>
  <c r="B14" i="72" l="1"/>
  <c r="D14" i="72" s="1"/>
  <c r="E13" i="72"/>
  <c r="D13" i="72"/>
  <c r="E12" i="72"/>
  <c r="D12" i="72"/>
  <c r="E11" i="72"/>
  <c r="D11" i="72"/>
  <c r="E10" i="72"/>
  <c r="D10" i="72"/>
  <c r="E9" i="72"/>
  <c r="D9" i="72"/>
  <c r="E8" i="72"/>
  <c r="D8" i="72"/>
  <c r="E7" i="72"/>
  <c r="D7" i="72"/>
  <c r="E6" i="72"/>
  <c r="D6" i="72"/>
  <c r="C14" i="71"/>
  <c r="B14" i="71"/>
  <c r="E13" i="71"/>
  <c r="D13" i="71"/>
  <c r="E12" i="71"/>
  <c r="D12" i="71"/>
  <c r="E11" i="71"/>
  <c r="D11" i="71"/>
  <c r="E10" i="71"/>
  <c r="D10" i="71"/>
  <c r="E9" i="71"/>
  <c r="D9" i="71"/>
  <c r="E8" i="71"/>
  <c r="D8" i="71"/>
  <c r="E7" i="71"/>
  <c r="D7" i="71"/>
  <c r="E6" i="71"/>
  <c r="D6" i="71"/>
  <c r="E14" i="72" l="1"/>
  <c r="E14" i="71"/>
  <c r="D14" i="71"/>
  <c r="H23" i="276"/>
  <c r="G23" i="276"/>
  <c r="F23" i="276"/>
  <c r="E23" i="276"/>
  <c r="D23" i="276"/>
  <c r="C23" i="276"/>
  <c r="H22" i="276"/>
  <c r="G22" i="276"/>
  <c r="F22" i="276"/>
  <c r="H21" i="276"/>
  <c r="G21" i="276"/>
  <c r="F21" i="276"/>
  <c r="H20" i="276"/>
  <c r="G20" i="276"/>
  <c r="F20" i="276"/>
  <c r="H19" i="276"/>
  <c r="G19" i="276"/>
  <c r="F19" i="276"/>
  <c r="H18" i="276"/>
  <c r="G18" i="276"/>
  <c r="F18" i="276"/>
  <c r="H17" i="276"/>
  <c r="G17" i="276"/>
  <c r="F17" i="276"/>
  <c r="H16" i="276"/>
  <c r="G16" i="276"/>
  <c r="F16" i="276"/>
  <c r="H15" i="276"/>
  <c r="G15" i="276"/>
  <c r="F15" i="276"/>
  <c r="H14" i="276"/>
  <c r="G14" i="276"/>
  <c r="F14" i="276"/>
  <c r="H13" i="276"/>
  <c r="G13" i="276"/>
  <c r="F13" i="276"/>
  <c r="H12" i="276"/>
  <c r="G12" i="276"/>
  <c r="F12" i="276"/>
  <c r="H11" i="276"/>
  <c r="G11" i="276"/>
  <c r="F11" i="276"/>
  <c r="H10" i="276"/>
  <c r="G10" i="276"/>
  <c r="F10" i="276"/>
  <c r="H9" i="276"/>
  <c r="G9" i="276"/>
  <c r="F9" i="276"/>
  <c r="H8" i="276"/>
  <c r="G8" i="276"/>
  <c r="F8" i="276"/>
  <c r="C22" i="275"/>
  <c r="C21" i="275"/>
  <c r="C20" i="275"/>
  <c r="C19" i="275"/>
  <c r="C18" i="275"/>
  <c r="C17" i="275"/>
  <c r="C16" i="275"/>
  <c r="C15" i="275"/>
  <c r="C14" i="275"/>
  <c r="C13" i="275"/>
  <c r="C12" i="275"/>
  <c r="C11" i="275"/>
  <c r="C10" i="275"/>
  <c r="C9" i="275"/>
  <c r="C8" i="275"/>
  <c r="C42" i="274"/>
  <c r="C41" i="274"/>
  <c r="C40" i="274"/>
  <c r="C39" i="274"/>
  <c r="C38" i="274"/>
  <c r="C37" i="274"/>
  <c r="C36" i="274"/>
  <c r="C35" i="274"/>
  <c r="C34" i="274"/>
  <c r="C33" i="274"/>
  <c r="C32" i="274"/>
  <c r="C31" i="274"/>
  <c r="C30" i="274"/>
  <c r="C29" i="274"/>
  <c r="C28" i="274"/>
  <c r="C27" i="274"/>
  <c r="C26" i="274"/>
  <c r="C25" i="274"/>
  <c r="C24" i="274"/>
  <c r="C23" i="274"/>
  <c r="C22" i="274"/>
  <c r="C21" i="274"/>
  <c r="C20" i="274"/>
  <c r="C19" i="274"/>
  <c r="C18" i="274"/>
  <c r="C17" i="274"/>
  <c r="C16" i="274"/>
  <c r="C15" i="274"/>
  <c r="C14" i="274"/>
  <c r="C13" i="274"/>
  <c r="C12" i="274"/>
  <c r="C11" i="274"/>
  <c r="D39" i="272"/>
  <c r="D38" i="272"/>
  <c r="D37" i="272"/>
  <c r="D36" i="272"/>
  <c r="D35" i="272"/>
  <c r="D34" i="272"/>
  <c r="D33" i="272"/>
  <c r="D32" i="272"/>
  <c r="D31" i="272"/>
  <c r="D30" i="272"/>
  <c r="D29" i="272"/>
  <c r="D28" i="272"/>
  <c r="D27" i="272"/>
  <c r="D26" i="272"/>
  <c r="D25" i="272"/>
  <c r="D24" i="272"/>
  <c r="D23" i="272"/>
  <c r="D22" i="272"/>
  <c r="D21" i="272"/>
  <c r="D20" i="272"/>
  <c r="D19" i="272"/>
  <c r="D18" i="272"/>
  <c r="D17" i="272"/>
  <c r="D16" i="272"/>
  <c r="D15" i="272"/>
  <c r="D14" i="272"/>
  <c r="D13" i="272"/>
  <c r="D12" i="272"/>
  <c r="D11" i="272"/>
  <c r="D10" i="272"/>
  <c r="D9" i="272"/>
  <c r="D8" i="272"/>
  <c r="D7" i="272"/>
  <c r="C40" i="271"/>
  <c r="C39" i="271"/>
  <c r="C38" i="271"/>
  <c r="C37" i="271"/>
  <c r="C36" i="271"/>
  <c r="C35" i="271"/>
  <c r="C34" i="271"/>
  <c r="C33" i="271"/>
  <c r="C32" i="271"/>
  <c r="C31" i="271"/>
  <c r="C30" i="271"/>
  <c r="C29" i="271"/>
  <c r="C28" i="271"/>
  <c r="C27" i="271"/>
  <c r="C26" i="271"/>
  <c r="C25" i="271"/>
  <c r="C24" i="271"/>
  <c r="C23" i="271"/>
  <c r="C22" i="271"/>
  <c r="C21" i="271"/>
  <c r="C20" i="271"/>
  <c r="C19" i="271"/>
  <c r="C18" i="271"/>
  <c r="C17" i="271"/>
  <c r="C16" i="271"/>
  <c r="C15" i="271"/>
  <c r="C14" i="271"/>
  <c r="C13" i="271"/>
  <c r="C12" i="271"/>
  <c r="C11" i="271"/>
  <c r="C10" i="271"/>
  <c r="C9" i="271"/>
  <c r="D11" i="275" l="1"/>
  <c r="D15" i="275"/>
  <c r="D8" i="275"/>
  <c r="D19" i="275"/>
  <c r="D22" i="275"/>
  <c r="D16" i="275"/>
  <c r="D14" i="275"/>
  <c r="D13" i="275"/>
  <c r="D9" i="275"/>
  <c r="D12" i="275"/>
  <c r="D17" i="275"/>
  <c r="D20" i="275"/>
  <c r="D10" i="275"/>
  <c r="D18" i="275"/>
  <c r="D21" i="275"/>
  <c r="D39" i="263"/>
  <c r="D38" i="263"/>
  <c r="D37" i="263"/>
  <c r="D36" i="263"/>
  <c r="D35" i="263"/>
  <c r="D34" i="263"/>
  <c r="D33" i="263"/>
  <c r="D32" i="263"/>
  <c r="D31" i="263"/>
  <c r="D30" i="263"/>
  <c r="D29" i="263"/>
  <c r="D28" i="263"/>
  <c r="D27" i="263"/>
  <c r="D26" i="263"/>
  <c r="D25" i="263"/>
  <c r="D24" i="263"/>
  <c r="D23" i="263"/>
  <c r="D22" i="263"/>
  <c r="D21" i="263"/>
  <c r="D20" i="263"/>
  <c r="D19" i="263"/>
  <c r="D18" i="263"/>
  <c r="D17" i="263"/>
  <c r="D16" i="263"/>
  <c r="D15" i="263"/>
  <c r="D14" i="263"/>
  <c r="D13" i="263"/>
  <c r="D12" i="263"/>
  <c r="D11" i="263"/>
  <c r="D10" i="263"/>
  <c r="D9" i="263"/>
  <c r="D8" i="263"/>
  <c r="G38" i="258" l="1"/>
  <c r="G37" i="258"/>
  <c r="G36" i="258"/>
  <c r="G35" i="258"/>
  <c r="G34" i="258"/>
  <c r="G33" i="258"/>
  <c r="G32" i="258"/>
  <c r="G31" i="258"/>
  <c r="G30" i="258"/>
  <c r="G29" i="258"/>
  <c r="G28" i="258"/>
  <c r="G27" i="258"/>
  <c r="G26" i="258"/>
  <c r="G25" i="258"/>
  <c r="G24" i="258"/>
  <c r="G23" i="258"/>
  <c r="G22" i="258"/>
  <c r="G21" i="258"/>
  <c r="G20" i="258"/>
  <c r="G19" i="258"/>
  <c r="G18" i="258"/>
  <c r="G17" i="258"/>
  <c r="G16" i="258"/>
  <c r="G15" i="258"/>
  <c r="G14" i="258"/>
  <c r="G13" i="258"/>
  <c r="G12" i="258"/>
  <c r="G11" i="258"/>
  <c r="G10" i="258"/>
  <c r="G9" i="258"/>
  <c r="G8" i="258"/>
  <c r="G7" i="258"/>
  <c r="G6" i="258"/>
  <c r="D41" i="257"/>
  <c r="E40" i="257"/>
  <c r="G39" i="257"/>
  <c r="F39" i="257"/>
  <c r="G38" i="257"/>
  <c r="F38" i="257"/>
  <c r="G37" i="257"/>
  <c r="F37" i="257"/>
  <c r="G36" i="257"/>
  <c r="F36" i="257"/>
  <c r="G35" i="257"/>
  <c r="F35" i="257"/>
  <c r="G34" i="257"/>
  <c r="F34" i="257"/>
  <c r="G33" i="257"/>
  <c r="F33" i="257"/>
  <c r="G32" i="257"/>
  <c r="F32" i="257"/>
  <c r="G31" i="257"/>
  <c r="F31" i="257"/>
  <c r="G30" i="257"/>
  <c r="F30" i="257"/>
  <c r="G29" i="257"/>
  <c r="F29" i="257"/>
  <c r="G28" i="257"/>
  <c r="F28" i="257"/>
  <c r="G27" i="257"/>
  <c r="F27" i="257"/>
  <c r="G26" i="257"/>
  <c r="F26" i="257"/>
  <c r="G25" i="257"/>
  <c r="F25" i="257"/>
  <c r="G24" i="257"/>
  <c r="F24" i="257"/>
  <c r="G23" i="257"/>
  <c r="F23" i="257"/>
  <c r="G22" i="257"/>
  <c r="F22" i="257"/>
  <c r="G21" i="257"/>
  <c r="F21" i="257"/>
  <c r="G20" i="257"/>
  <c r="F20" i="257"/>
  <c r="G19" i="257"/>
  <c r="F19" i="257"/>
  <c r="G18" i="257"/>
  <c r="F18" i="257"/>
  <c r="G17" i="257"/>
  <c r="F17" i="257"/>
  <c r="G16" i="257"/>
  <c r="F16" i="257"/>
  <c r="G15" i="257"/>
  <c r="F15" i="257"/>
  <c r="G14" i="257"/>
  <c r="F14" i="257"/>
  <c r="G13" i="257"/>
  <c r="F13" i="257"/>
  <c r="G12" i="257"/>
  <c r="F12" i="257"/>
  <c r="G11" i="257"/>
  <c r="F11" i="257"/>
  <c r="G10" i="257"/>
  <c r="F10" i="257"/>
  <c r="G9" i="257"/>
  <c r="F9" i="257"/>
  <c r="G8" i="257"/>
  <c r="F8" i="257"/>
  <c r="G7" i="257"/>
  <c r="F7" i="257"/>
  <c r="D7" i="54" l="1"/>
  <c r="F8" i="54"/>
  <c r="F9" i="54"/>
  <c r="F10" i="54"/>
  <c r="F11" i="54"/>
  <c r="F12" i="54"/>
  <c r="F13" i="54"/>
  <c r="F14" i="54"/>
  <c r="F15" i="54"/>
  <c r="F16" i="54"/>
  <c r="F17" i="54"/>
  <c r="F18" i="54"/>
  <c r="F19" i="54"/>
  <c r="F20" i="54"/>
  <c r="F21" i="54"/>
  <c r="F22" i="54"/>
  <c r="F23" i="54"/>
  <c r="F24" i="54"/>
  <c r="F25" i="54"/>
  <c r="F26" i="54"/>
  <c r="F27" i="54"/>
  <c r="F28" i="54"/>
  <c r="F29" i="54"/>
  <c r="F30" i="54"/>
  <c r="F31" i="54"/>
  <c r="F32" i="54"/>
  <c r="F33" i="54"/>
  <c r="F34" i="54"/>
  <c r="F35" i="54"/>
  <c r="F36" i="54"/>
  <c r="F37" i="54"/>
  <c r="F38" i="54"/>
  <c r="F39" i="54"/>
  <c r="F7" i="54"/>
  <c r="D39" i="54"/>
  <c r="D38" i="54"/>
  <c r="D37" i="54"/>
  <c r="D36" i="54"/>
  <c r="D35" i="54"/>
  <c r="D34" i="54"/>
  <c r="D33" i="54"/>
  <c r="D32" i="54"/>
  <c r="D31" i="54"/>
  <c r="D30" i="54"/>
  <c r="D29" i="54"/>
  <c r="D28" i="54"/>
  <c r="D27" i="54"/>
  <c r="D26" i="54"/>
  <c r="D25" i="54"/>
  <c r="D24" i="54"/>
  <c r="D23" i="54"/>
  <c r="D22" i="54"/>
  <c r="D21" i="54"/>
  <c r="D20" i="54"/>
  <c r="D19" i="54"/>
  <c r="D18" i="54"/>
  <c r="D17" i="54"/>
  <c r="D16" i="54"/>
  <c r="D15" i="54"/>
  <c r="D14" i="54"/>
  <c r="D13" i="54"/>
  <c r="D12" i="54"/>
  <c r="D11" i="54"/>
  <c r="D10" i="54"/>
  <c r="D9" i="54"/>
  <c r="D8" i="54"/>
  <c r="C41" i="53"/>
  <c r="F9" i="53"/>
  <c r="D40" i="53"/>
  <c r="D39" i="53"/>
  <c r="D38" i="53"/>
  <c r="D37" i="53"/>
  <c r="D36" i="53"/>
  <c r="D35" i="53"/>
  <c r="D34" i="53"/>
  <c r="D33" i="53"/>
  <c r="D32" i="53"/>
  <c r="D31" i="53"/>
  <c r="D30" i="53"/>
  <c r="D29" i="53"/>
  <c r="D28" i="53"/>
  <c r="D27" i="53"/>
  <c r="D26" i="53"/>
  <c r="D25" i="53"/>
  <c r="D24" i="53"/>
  <c r="D23" i="53"/>
  <c r="D22" i="53"/>
  <c r="D21" i="53"/>
  <c r="D20" i="53"/>
  <c r="D19" i="53"/>
  <c r="D18" i="53"/>
  <c r="D17" i="53"/>
  <c r="D16" i="53"/>
  <c r="D15" i="53"/>
  <c r="D14" i="53"/>
  <c r="D13" i="53"/>
  <c r="D12" i="53"/>
  <c r="D11" i="53"/>
  <c r="D10" i="53"/>
  <c r="D9" i="53"/>
  <c r="D51" i="245" l="1"/>
  <c r="A51" i="245" s="1"/>
  <c r="C50" i="245"/>
  <c r="A50" i="245" s="1"/>
  <c r="B49" i="245"/>
  <c r="A49" i="245" s="1"/>
  <c r="D47" i="245"/>
  <c r="A47" i="245" s="1"/>
  <c r="C46" i="245"/>
  <c r="A46" i="245" s="1"/>
  <c r="B45" i="245"/>
  <c r="A45" i="245" s="1"/>
  <c r="G42" i="245"/>
  <c r="J42" i="245" s="1"/>
  <c r="F42" i="245"/>
  <c r="I42" i="245" s="1"/>
  <c r="E42" i="245"/>
  <c r="H42" i="245" s="1"/>
  <c r="G41" i="245"/>
  <c r="J41" i="245" s="1"/>
  <c r="F41" i="245"/>
  <c r="I41" i="245" s="1"/>
  <c r="E41" i="245"/>
  <c r="H41" i="245" s="1"/>
  <c r="G40" i="245"/>
  <c r="J40" i="245" s="1"/>
  <c r="F40" i="245"/>
  <c r="I40" i="245" s="1"/>
  <c r="E40" i="245"/>
  <c r="H40" i="245" s="1"/>
  <c r="G39" i="245"/>
  <c r="J39" i="245" s="1"/>
  <c r="F39" i="245"/>
  <c r="I39" i="245" s="1"/>
  <c r="E39" i="245"/>
  <c r="H39" i="245" s="1"/>
  <c r="G38" i="245"/>
  <c r="J38" i="245" s="1"/>
  <c r="F38" i="245"/>
  <c r="I38" i="245" s="1"/>
  <c r="E38" i="245"/>
  <c r="H38" i="245" s="1"/>
  <c r="G37" i="245"/>
  <c r="J37" i="245" s="1"/>
  <c r="F37" i="245"/>
  <c r="I37" i="245" s="1"/>
  <c r="E37" i="245"/>
  <c r="H37" i="245" s="1"/>
  <c r="G36" i="245"/>
  <c r="J36" i="245" s="1"/>
  <c r="F36" i="245"/>
  <c r="I36" i="245" s="1"/>
  <c r="E36" i="245"/>
  <c r="H36" i="245" s="1"/>
  <c r="G35" i="245"/>
  <c r="J35" i="245" s="1"/>
  <c r="F35" i="245"/>
  <c r="I35" i="245" s="1"/>
  <c r="E35" i="245"/>
  <c r="H35" i="245" s="1"/>
  <c r="G34" i="245"/>
  <c r="J34" i="245" s="1"/>
  <c r="F34" i="245"/>
  <c r="I34" i="245" s="1"/>
  <c r="E34" i="245"/>
  <c r="H34" i="245" s="1"/>
  <c r="G33" i="245"/>
  <c r="J33" i="245" s="1"/>
  <c r="F33" i="245"/>
  <c r="I33" i="245" s="1"/>
  <c r="E33" i="245"/>
  <c r="H33" i="245" s="1"/>
  <c r="G32" i="245"/>
  <c r="J32" i="245" s="1"/>
  <c r="F32" i="245"/>
  <c r="I32" i="245" s="1"/>
  <c r="E32" i="245"/>
  <c r="H32" i="245" s="1"/>
  <c r="G31" i="245"/>
  <c r="J31" i="245" s="1"/>
  <c r="F31" i="245"/>
  <c r="I31" i="245" s="1"/>
  <c r="E31" i="245"/>
  <c r="H31" i="245" s="1"/>
  <c r="G30" i="245"/>
  <c r="J30" i="245" s="1"/>
  <c r="F30" i="245"/>
  <c r="I30" i="245" s="1"/>
  <c r="E30" i="245"/>
  <c r="H30" i="245" s="1"/>
  <c r="G29" i="245"/>
  <c r="J29" i="245" s="1"/>
  <c r="F29" i="245"/>
  <c r="I29" i="245" s="1"/>
  <c r="E29" i="245"/>
  <c r="H29" i="245" s="1"/>
  <c r="G28" i="245"/>
  <c r="J28" i="245" s="1"/>
  <c r="F28" i="245"/>
  <c r="I28" i="245" s="1"/>
  <c r="E28" i="245"/>
  <c r="H28" i="245" s="1"/>
  <c r="H27" i="245"/>
  <c r="G27" i="245"/>
  <c r="J27" i="245" s="1"/>
  <c r="F27" i="245"/>
  <c r="I27" i="245" s="1"/>
  <c r="E27" i="245"/>
  <c r="H26" i="245"/>
  <c r="G26" i="245"/>
  <c r="J26" i="245" s="1"/>
  <c r="F26" i="245"/>
  <c r="I26" i="245" s="1"/>
  <c r="E26" i="245"/>
  <c r="J25" i="245"/>
  <c r="G25" i="245"/>
  <c r="F25" i="245"/>
  <c r="I25" i="245" s="1"/>
  <c r="E25" i="245"/>
  <c r="H25" i="245" s="1"/>
  <c r="G24" i="245"/>
  <c r="J24" i="245" s="1"/>
  <c r="F24" i="245"/>
  <c r="I24" i="245" s="1"/>
  <c r="E24" i="245"/>
  <c r="H24" i="245" s="1"/>
  <c r="G23" i="245"/>
  <c r="J23" i="245" s="1"/>
  <c r="F23" i="245"/>
  <c r="I23" i="245" s="1"/>
  <c r="E23" i="245"/>
  <c r="H23" i="245" s="1"/>
  <c r="H22" i="245"/>
  <c r="G22" i="245"/>
  <c r="J22" i="245" s="1"/>
  <c r="F22" i="245"/>
  <c r="I22" i="245" s="1"/>
  <c r="E22" i="245"/>
  <c r="G21" i="245"/>
  <c r="J21" i="245" s="1"/>
  <c r="F21" i="245"/>
  <c r="I21" i="245" s="1"/>
  <c r="E21" i="245"/>
  <c r="H21" i="245" s="1"/>
  <c r="H20" i="245"/>
  <c r="G20" i="245"/>
  <c r="J20" i="245" s="1"/>
  <c r="F20" i="245"/>
  <c r="I20" i="245" s="1"/>
  <c r="E20" i="245"/>
  <c r="G19" i="245"/>
  <c r="J19" i="245" s="1"/>
  <c r="F19" i="245"/>
  <c r="I19" i="245" s="1"/>
  <c r="E19" i="245"/>
  <c r="H19" i="245" s="1"/>
  <c r="G18" i="245"/>
  <c r="J18" i="245" s="1"/>
  <c r="F18" i="245"/>
  <c r="I18" i="245" s="1"/>
  <c r="E18" i="245"/>
  <c r="H18" i="245" s="1"/>
  <c r="G17" i="245"/>
  <c r="J17" i="245" s="1"/>
  <c r="F17" i="245"/>
  <c r="I17" i="245" s="1"/>
  <c r="E17" i="245"/>
  <c r="H17" i="245" s="1"/>
  <c r="G16" i="245"/>
  <c r="J16" i="245" s="1"/>
  <c r="F16" i="245"/>
  <c r="I16" i="245" s="1"/>
  <c r="E16" i="245"/>
  <c r="H16" i="245" s="1"/>
  <c r="G15" i="245"/>
  <c r="J15" i="245" s="1"/>
  <c r="F15" i="245"/>
  <c r="I15" i="245" s="1"/>
  <c r="E15" i="245"/>
  <c r="H15" i="245" s="1"/>
  <c r="G14" i="245"/>
  <c r="J14" i="245" s="1"/>
  <c r="F14" i="245"/>
  <c r="I14" i="245" s="1"/>
  <c r="E14" i="245"/>
  <c r="H14" i="245" s="1"/>
  <c r="J13" i="245"/>
  <c r="G13" i="245"/>
  <c r="F13" i="245"/>
  <c r="I13" i="245" s="1"/>
  <c r="E13" i="245"/>
  <c r="H13" i="245" s="1"/>
  <c r="G12" i="245"/>
  <c r="J12" i="245" s="1"/>
  <c r="F12" i="245"/>
  <c r="I12" i="245" s="1"/>
  <c r="E12" i="245"/>
  <c r="H12" i="245" s="1"/>
  <c r="G11" i="245"/>
  <c r="J11" i="245" s="1"/>
  <c r="F11" i="245"/>
  <c r="I11" i="245" s="1"/>
  <c r="E11" i="245"/>
  <c r="H11" i="245" s="1"/>
  <c r="G10" i="245"/>
  <c r="J10" i="245" s="1"/>
  <c r="F10" i="245"/>
  <c r="I10" i="245" s="1"/>
  <c r="E10" i="245"/>
  <c r="H10" i="245" s="1"/>
  <c r="J43" i="244"/>
  <c r="I43" i="244"/>
  <c r="C43" i="244"/>
  <c r="C42" i="244"/>
  <c r="D42" i="244" s="1"/>
  <c r="J42" i="244" s="1"/>
  <c r="C41" i="244"/>
  <c r="C40" i="244"/>
  <c r="C39" i="244"/>
  <c r="C38" i="244"/>
  <c r="D38" i="244" s="1"/>
  <c r="J38" i="244" s="1"/>
  <c r="C37" i="244"/>
  <c r="C36" i="244"/>
  <c r="D36" i="244" s="1"/>
  <c r="J36" i="244" s="1"/>
  <c r="C35" i="244"/>
  <c r="C34" i="244"/>
  <c r="C33" i="244"/>
  <c r="C32" i="244"/>
  <c r="C31" i="244"/>
  <c r="D31" i="244" s="1"/>
  <c r="I31" i="244" s="1"/>
  <c r="C30" i="244"/>
  <c r="C29" i="244"/>
  <c r="C28" i="244"/>
  <c r="C27" i="244"/>
  <c r="D27" i="244" s="1"/>
  <c r="C26" i="244"/>
  <c r="C25" i="244"/>
  <c r="C24" i="244"/>
  <c r="C23" i="244"/>
  <c r="D23" i="244" s="1"/>
  <c r="I23" i="244" s="1"/>
  <c r="C22" i="244"/>
  <c r="C21" i="244"/>
  <c r="C20" i="244"/>
  <c r="C19" i="244"/>
  <c r="D19" i="244" s="1"/>
  <c r="I19" i="244" s="1"/>
  <c r="C18" i="244"/>
  <c r="C17" i="244"/>
  <c r="C16" i="244"/>
  <c r="C15" i="244"/>
  <c r="D15" i="244" s="1"/>
  <c r="I15" i="244" s="1"/>
  <c r="C14" i="244"/>
  <c r="C13" i="244"/>
  <c r="C12" i="244"/>
  <c r="C11" i="244"/>
  <c r="C10" i="244"/>
  <c r="C9" i="244"/>
  <c r="C8" i="244"/>
  <c r="J43" i="243"/>
  <c r="I43" i="243"/>
  <c r="C42" i="243"/>
  <c r="D42" i="243" s="1"/>
  <c r="J42" i="243" s="1"/>
  <c r="C41" i="243"/>
  <c r="D41" i="243" s="1"/>
  <c r="J41" i="243" s="1"/>
  <c r="C40" i="243"/>
  <c r="C39" i="243"/>
  <c r="C38" i="243"/>
  <c r="D38" i="243" s="1"/>
  <c r="C37" i="243"/>
  <c r="D37" i="243" s="1"/>
  <c r="J37" i="243" s="1"/>
  <c r="C36" i="243"/>
  <c r="C35" i="243"/>
  <c r="D35" i="243" s="1"/>
  <c r="I35" i="243" s="1"/>
  <c r="C34" i="243"/>
  <c r="D34" i="243" s="1"/>
  <c r="C33" i="243"/>
  <c r="D33" i="243" s="1"/>
  <c r="I33" i="243" s="1"/>
  <c r="C32" i="243"/>
  <c r="C31" i="243"/>
  <c r="D31" i="243" s="1"/>
  <c r="I31" i="243" s="1"/>
  <c r="C30" i="243"/>
  <c r="D30" i="243" s="1"/>
  <c r="C29" i="243"/>
  <c r="D29" i="243" s="1"/>
  <c r="I29" i="243" s="1"/>
  <c r="C28" i="243"/>
  <c r="C27" i="243"/>
  <c r="D27" i="243" s="1"/>
  <c r="I27" i="243" s="1"/>
  <c r="C26" i="243"/>
  <c r="D26" i="243" s="1"/>
  <c r="I26" i="243" s="1"/>
  <c r="C25" i="243"/>
  <c r="C24" i="243"/>
  <c r="D24" i="243" s="1"/>
  <c r="J24" i="243" s="1"/>
  <c r="C23" i="243"/>
  <c r="D23" i="243" s="1"/>
  <c r="I23" i="243" s="1"/>
  <c r="C22" i="243"/>
  <c r="D22" i="243" s="1"/>
  <c r="I22" i="243" s="1"/>
  <c r="C21" i="243"/>
  <c r="C20" i="243"/>
  <c r="D20" i="243" s="1"/>
  <c r="C19" i="243"/>
  <c r="D19" i="243" s="1"/>
  <c r="I19" i="243" s="1"/>
  <c r="C18" i="243"/>
  <c r="D18" i="243" s="1"/>
  <c r="C17" i="243"/>
  <c r="C16" i="243"/>
  <c r="D16" i="243" s="1"/>
  <c r="C15" i="243"/>
  <c r="D15" i="243" s="1"/>
  <c r="C14" i="243"/>
  <c r="D14" i="243" s="1"/>
  <c r="C13" i="243"/>
  <c r="C12" i="243"/>
  <c r="D12" i="243" s="1"/>
  <c r="J12" i="243" s="1"/>
  <c r="C11" i="243"/>
  <c r="D11" i="243" s="1"/>
  <c r="I11" i="243" s="1"/>
  <c r="C10" i="243"/>
  <c r="D10" i="243" s="1"/>
  <c r="I10" i="243" s="1"/>
  <c r="C9" i="243"/>
  <c r="D9" i="243" s="1"/>
  <c r="J9" i="243" s="1"/>
  <c r="C8" i="243"/>
  <c r="D8" i="243" s="1"/>
  <c r="J8" i="243" s="1"/>
  <c r="D42" i="242"/>
  <c r="D41" i="242"/>
  <c r="I41" i="242" s="1"/>
  <c r="C7" i="241" s="1"/>
  <c r="D40" i="242"/>
  <c r="J40" i="242" s="1"/>
  <c r="D39" i="242"/>
  <c r="J39" i="242" s="1"/>
  <c r="D38" i="242"/>
  <c r="J38" i="242" s="1"/>
  <c r="D37" i="242"/>
  <c r="I37" i="242" s="1"/>
  <c r="D36" i="242"/>
  <c r="J36" i="242" s="1"/>
  <c r="D35" i="242"/>
  <c r="D34" i="242"/>
  <c r="J34" i="242" s="1"/>
  <c r="D33" i="242"/>
  <c r="I33" i="242" s="1"/>
  <c r="D32" i="242"/>
  <c r="J32" i="242" s="1"/>
  <c r="D31" i="242"/>
  <c r="J31" i="242" s="1"/>
  <c r="D30" i="242"/>
  <c r="J30" i="242" s="1"/>
  <c r="D29" i="242"/>
  <c r="J29" i="242" s="1"/>
  <c r="D28" i="242"/>
  <c r="J28" i="242" s="1"/>
  <c r="D27" i="242"/>
  <c r="J27" i="242" s="1"/>
  <c r="D26" i="242"/>
  <c r="I26" i="242" s="1"/>
  <c r="D25" i="242"/>
  <c r="I25" i="242" s="1"/>
  <c r="D24" i="242"/>
  <c r="J24" i="242" s="1"/>
  <c r="D23" i="242"/>
  <c r="J23" i="242" s="1"/>
  <c r="D22" i="242"/>
  <c r="J22" i="242" s="1"/>
  <c r="D21" i="242"/>
  <c r="I21" i="242" s="1"/>
  <c r="D20" i="242"/>
  <c r="J20" i="242" s="1"/>
  <c r="D19" i="242"/>
  <c r="D18" i="242"/>
  <c r="J18" i="242" s="1"/>
  <c r="D17" i="242"/>
  <c r="J17" i="242" s="1"/>
  <c r="D16" i="242"/>
  <c r="J16" i="242" s="1"/>
  <c r="D15" i="242"/>
  <c r="D14" i="242"/>
  <c r="I14" i="242" s="1"/>
  <c r="D13" i="242"/>
  <c r="J13" i="242" s="1"/>
  <c r="D12" i="242"/>
  <c r="J12" i="242" s="1"/>
  <c r="D11" i="242"/>
  <c r="J11" i="242" s="1"/>
  <c r="D10" i="242"/>
  <c r="I10" i="242" s="1"/>
  <c r="D9" i="242"/>
  <c r="J9" i="242" s="1"/>
  <c r="D8" i="242"/>
  <c r="J8" i="242" s="1"/>
  <c r="D24" i="244" l="1"/>
  <c r="J24" i="244" s="1"/>
  <c r="D39" i="244"/>
  <c r="I39" i="244" s="1"/>
  <c r="I9" i="242"/>
  <c r="D39" i="243"/>
  <c r="I39" i="243" s="1"/>
  <c r="D9" i="244"/>
  <c r="I9" i="244" s="1"/>
  <c r="D17" i="244"/>
  <c r="I17" i="244" s="1"/>
  <c r="D21" i="244"/>
  <c r="D29" i="244"/>
  <c r="D40" i="244"/>
  <c r="J40" i="244" s="1"/>
  <c r="J21" i="242"/>
  <c r="I40" i="242"/>
  <c r="D13" i="243"/>
  <c r="I13" i="243" s="1"/>
  <c r="D17" i="243"/>
  <c r="J17" i="243" s="1"/>
  <c r="D21" i="243"/>
  <c r="I21" i="243" s="1"/>
  <c r="D25" i="243"/>
  <c r="I25" i="243" s="1"/>
  <c r="D28" i="243"/>
  <c r="J28" i="243" s="1"/>
  <c r="D32" i="243"/>
  <c r="J32" i="243" s="1"/>
  <c r="D36" i="243"/>
  <c r="J36" i="243" s="1"/>
  <c r="D40" i="243"/>
  <c r="J40" i="243" s="1"/>
  <c r="D26" i="244"/>
  <c r="J26" i="244" s="1"/>
  <c r="I16" i="242"/>
  <c r="J25" i="242"/>
  <c r="I20" i="242"/>
  <c r="J26" i="242"/>
  <c r="I29" i="242"/>
  <c r="J13" i="243"/>
  <c r="J21" i="243"/>
  <c r="J29" i="243"/>
  <c r="I31" i="242"/>
  <c r="I34" i="242"/>
  <c r="J41" i="242"/>
  <c r="I9" i="243"/>
  <c r="I17" i="243"/>
  <c r="J33" i="243"/>
  <c r="I36" i="243"/>
  <c r="D10" i="244"/>
  <c r="J10" i="244" s="1"/>
  <c r="D14" i="244"/>
  <c r="I14" i="244" s="1"/>
  <c r="D18" i="244"/>
  <c r="D22" i="244"/>
  <c r="J22" i="244" s="1"/>
  <c r="D28" i="244"/>
  <c r="J28" i="244" s="1"/>
  <c r="D32" i="244"/>
  <c r="J32" i="244" s="1"/>
  <c r="D41" i="244"/>
  <c r="I41" i="244" s="1"/>
  <c r="E7" i="241" s="1"/>
  <c r="D8" i="244"/>
  <c r="J8" i="244" s="1"/>
  <c r="D12" i="244"/>
  <c r="J12" i="244" s="1"/>
  <c r="D16" i="244"/>
  <c r="J16" i="244" s="1"/>
  <c r="D20" i="244"/>
  <c r="J20" i="244" s="1"/>
  <c r="D30" i="244"/>
  <c r="J30" i="244" s="1"/>
  <c r="D34" i="244"/>
  <c r="I34" i="244" s="1"/>
  <c r="J14" i="243"/>
  <c r="I14" i="243"/>
  <c r="I22" i="244"/>
  <c r="I30" i="243"/>
  <c r="J30" i="243"/>
  <c r="J44" i="243" s="1"/>
  <c r="I34" i="243"/>
  <c r="J34" i="243"/>
  <c r="J18" i="243"/>
  <c r="I18" i="243"/>
  <c r="J38" i="243"/>
  <c r="I38" i="243"/>
  <c r="I30" i="244"/>
  <c r="I8" i="242"/>
  <c r="I18" i="242"/>
  <c r="I24" i="242"/>
  <c r="I42" i="243"/>
  <c r="I44" i="243" s="1"/>
  <c r="I13" i="242"/>
  <c r="I41" i="243"/>
  <c r="D7" i="241" s="1"/>
  <c r="I38" i="244"/>
  <c r="I12" i="242"/>
  <c r="I17" i="242"/>
  <c r="I22" i="242"/>
  <c r="I27" i="242"/>
  <c r="I32" i="242"/>
  <c r="J33" i="242"/>
  <c r="J37" i="242"/>
  <c r="I39" i="242"/>
  <c r="J25" i="243"/>
  <c r="J26" i="243"/>
  <c r="I28" i="243"/>
  <c r="I37" i="243"/>
  <c r="D25" i="244"/>
  <c r="I25" i="244" s="1"/>
  <c r="D35" i="244"/>
  <c r="I35" i="244" s="1"/>
  <c r="D37" i="244"/>
  <c r="I37" i="244" s="1"/>
  <c r="I28" i="242"/>
  <c r="I32" i="243"/>
  <c r="I24" i="243"/>
  <c r="I40" i="243"/>
  <c r="D11" i="244"/>
  <c r="I11" i="244" s="1"/>
  <c r="D13" i="244"/>
  <c r="J13" i="244" s="1"/>
  <c r="D33" i="244"/>
  <c r="I33" i="244" s="1"/>
  <c r="J10" i="242"/>
  <c r="J15" i="242"/>
  <c r="J35" i="242"/>
  <c r="J16" i="243"/>
  <c r="J22" i="243"/>
  <c r="J18" i="244"/>
  <c r="J34" i="244"/>
  <c r="J14" i="242"/>
  <c r="J19" i="242"/>
  <c r="J10" i="243"/>
  <c r="I15" i="243"/>
  <c r="J20" i="243"/>
  <c r="I27" i="244"/>
  <c r="J21" i="244"/>
  <c r="I21" i="244"/>
  <c r="I29" i="244"/>
  <c r="J29" i="244"/>
  <c r="I36" i="242"/>
  <c r="D8" i="241"/>
  <c r="I11" i="242"/>
  <c r="I15" i="242"/>
  <c r="I19" i="242"/>
  <c r="I23" i="242"/>
  <c r="I35" i="242"/>
  <c r="I42" i="242"/>
  <c r="I8" i="243"/>
  <c r="I12" i="243"/>
  <c r="I16" i="243"/>
  <c r="I20" i="243"/>
  <c r="J42" i="242"/>
  <c r="I46" i="243"/>
  <c r="J9" i="244"/>
  <c r="I12" i="244"/>
  <c r="J15" i="244"/>
  <c r="J17" i="244"/>
  <c r="J19" i="244"/>
  <c r="I20" i="244"/>
  <c r="J23" i="244"/>
  <c r="J27" i="244"/>
  <c r="I28" i="244"/>
  <c r="J31" i="244"/>
  <c r="J35" i="244"/>
  <c r="I36" i="244"/>
  <c r="J39" i="244"/>
  <c r="J41" i="244"/>
  <c r="I30" i="242"/>
  <c r="I38" i="242"/>
  <c r="J11" i="243"/>
  <c r="J15" i="243"/>
  <c r="J19" i="243"/>
  <c r="J23" i="243"/>
  <c r="J27" i="243"/>
  <c r="J31" i="243"/>
  <c r="J35" i="243"/>
  <c r="J39" i="243"/>
  <c r="I8" i="244"/>
  <c r="I24" i="244"/>
  <c r="I40" i="244"/>
  <c r="I18" i="244"/>
  <c r="I26" i="244"/>
  <c r="I42" i="244"/>
  <c r="I10" i="244" l="1"/>
  <c r="J11" i="244"/>
  <c r="I45" i="243"/>
  <c r="I13" i="244"/>
  <c r="J25" i="244"/>
  <c r="J37" i="244"/>
  <c r="J14" i="244"/>
  <c r="J44" i="244"/>
  <c r="J45" i="244"/>
  <c r="I16" i="244"/>
  <c r="J33" i="244"/>
  <c r="I32" i="244"/>
  <c r="J45" i="243"/>
  <c r="J44" i="242"/>
  <c r="J45" i="242"/>
  <c r="I46" i="242"/>
  <c r="I44" i="242"/>
  <c r="I45" i="242"/>
  <c r="C8" i="241"/>
  <c r="I44" i="244"/>
  <c r="I45" i="244"/>
  <c r="E8" i="241"/>
  <c r="I46" i="244"/>
  <c r="D10" i="241"/>
  <c r="D9" i="241"/>
  <c r="E9" i="241" l="1"/>
  <c r="E10" i="241"/>
  <c r="C10" i="241"/>
  <c r="C9" i="241"/>
  <c r="E61" i="240" l="1"/>
  <c r="E60" i="240"/>
  <c r="E59" i="240"/>
  <c r="E58" i="240"/>
  <c r="E57" i="240"/>
  <c r="E56" i="240"/>
  <c r="E55" i="240"/>
  <c r="E54" i="240"/>
  <c r="E53" i="240"/>
  <c r="E52" i="240"/>
  <c r="E51" i="240"/>
  <c r="E50" i="240"/>
  <c r="E49" i="240"/>
  <c r="E48" i="240"/>
  <c r="E47" i="240"/>
  <c r="E46" i="240"/>
  <c r="E45" i="240"/>
  <c r="E44" i="240"/>
  <c r="E43" i="240"/>
  <c r="E42" i="240"/>
  <c r="E41" i="240"/>
  <c r="E40" i="240"/>
  <c r="E39" i="240"/>
  <c r="E38" i="240"/>
  <c r="E37" i="240"/>
  <c r="E36" i="240"/>
  <c r="E35" i="240"/>
  <c r="E34" i="240"/>
  <c r="E33" i="240"/>
  <c r="E32" i="240"/>
  <c r="E31" i="240"/>
  <c r="E30" i="240"/>
  <c r="E29" i="240"/>
  <c r="E28" i="240"/>
  <c r="E27" i="240"/>
  <c r="E26" i="240"/>
  <c r="E25" i="240"/>
  <c r="E24" i="240"/>
  <c r="E23" i="240"/>
  <c r="E22" i="240"/>
  <c r="E21" i="240"/>
  <c r="E20" i="240"/>
  <c r="E19" i="240"/>
  <c r="E18" i="240"/>
  <c r="E17" i="240"/>
  <c r="E16" i="240"/>
  <c r="E15" i="240"/>
  <c r="E14" i="240"/>
  <c r="E13" i="240"/>
  <c r="E12" i="240"/>
  <c r="E11" i="240"/>
  <c r="E10" i="240"/>
  <c r="E9" i="240"/>
  <c r="E8" i="240"/>
  <c r="E7" i="240"/>
  <c r="F10" i="53" l="1"/>
  <c r="F11" i="53"/>
  <c r="F12" i="53"/>
  <c r="F13" i="53"/>
  <c r="F14" i="53"/>
  <c r="F15" i="53"/>
  <c r="F17" i="53"/>
  <c r="F16" i="53"/>
  <c r="F18" i="53"/>
  <c r="F19" i="53"/>
  <c r="F20" i="53"/>
  <c r="F21" i="53"/>
  <c r="F22" i="53"/>
  <c r="F24" i="53"/>
  <c r="F23" i="53"/>
  <c r="F25" i="53"/>
  <c r="F26" i="53"/>
  <c r="F27" i="53"/>
  <c r="F29" i="53"/>
  <c r="F28" i="53"/>
  <c r="F30" i="53"/>
  <c r="F31" i="53"/>
  <c r="F32" i="53"/>
  <c r="F33" i="53"/>
  <c r="F35" i="53"/>
  <c r="F34" i="53"/>
  <c r="F36" i="53"/>
  <c r="F37" i="53"/>
  <c r="F38" i="53"/>
  <c r="F39" i="53"/>
  <c r="F40" i="53"/>
  <c r="F41" i="53"/>
  <c r="D41" i="53"/>
  <c r="B12" i="63" l="1"/>
  <c r="C11" i="70" l="1"/>
  <c r="C10" i="70"/>
  <c r="C9" i="70"/>
  <c r="C8" i="70"/>
  <c r="C7" i="70"/>
  <c r="C6" i="70"/>
  <c r="C5" i="70"/>
  <c r="B10" i="69" l="1"/>
  <c r="B15" i="63" l="1"/>
  <c r="B10" i="63"/>
  <c r="B9" i="63"/>
  <c r="W14" i="58" l="1"/>
  <c r="B8" i="69" l="1"/>
  <c r="C12" i="66"/>
  <c r="B12" i="65"/>
  <c r="B11" i="65"/>
  <c r="C12" i="64"/>
  <c r="B13" i="63"/>
  <c r="B11" i="63"/>
  <c r="B36" i="62"/>
  <c r="B35" i="62"/>
  <c r="B79" i="53"/>
  <c r="B14" i="69" l="1"/>
  <c r="C12" i="70"/>
  <c r="B15" i="65"/>
  <c r="B16" i="63"/>
  <c r="B14" i="59"/>
</calcChain>
</file>

<file path=xl/sharedStrings.xml><?xml version="1.0" encoding="utf-8"?>
<sst xmlns="http://schemas.openxmlformats.org/spreadsheetml/2006/main" count="8493" uniqueCount="1216">
  <si>
    <t>Índice de tablas, figuras y base de datos</t>
  </si>
  <si>
    <t>Número</t>
  </si>
  <si>
    <t>Título</t>
  </si>
  <si>
    <t>Tabla 1</t>
  </si>
  <si>
    <t>Tabla 2</t>
  </si>
  <si>
    <t>Tabla 3</t>
  </si>
  <si>
    <t>Tabla 4</t>
  </si>
  <si>
    <t>Tabla 5</t>
  </si>
  <si>
    <t>Tabla 6</t>
  </si>
  <si>
    <t>Tabla 7</t>
  </si>
  <si>
    <t>Tabla 8</t>
  </si>
  <si>
    <t>Tabla 9</t>
  </si>
  <si>
    <t>Tabla 10</t>
  </si>
  <si>
    <t>Tabla 11</t>
  </si>
  <si>
    <t>Figura 1</t>
  </si>
  <si>
    <t>Figura 2</t>
  </si>
  <si>
    <t>Figura 3</t>
  </si>
  <si>
    <t>Figura 4</t>
  </si>
  <si>
    <t>Figura 5</t>
  </si>
  <si>
    <t>Figura 6</t>
  </si>
  <si>
    <t>Figura 7</t>
  </si>
  <si>
    <t>Figura 8</t>
  </si>
  <si>
    <t>Figura 9</t>
  </si>
  <si>
    <t>Figura 10</t>
  </si>
  <si>
    <t>Figura 11</t>
  </si>
  <si>
    <t>Figura 12</t>
  </si>
  <si>
    <t>Figura 13</t>
  </si>
  <si>
    <t>Figura 14</t>
  </si>
  <si>
    <t>Figura 15</t>
  </si>
  <si>
    <t>Figura 16</t>
  </si>
  <si>
    <t>Figura 17</t>
  </si>
  <si>
    <t>Figura 18</t>
  </si>
  <si>
    <t>Figura 19</t>
  </si>
  <si>
    <t>Figura 20</t>
  </si>
  <si>
    <t>Figura 21</t>
  </si>
  <si>
    <t>Figura 22</t>
  </si>
  <si>
    <t>Figura 23</t>
  </si>
  <si>
    <t>Figura 24</t>
  </si>
  <si>
    <t>Figura 25</t>
  </si>
  <si>
    <t>Figura 26</t>
  </si>
  <si>
    <t>Figura 27</t>
  </si>
  <si>
    <t>Figura 28</t>
  </si>
  <si>
    <t>Figura 29</t>
  </si>
  <si>
    <t>Figura 30</t>
  </si>
  <si>
    <t>Figura 31</t>
  </si>
  <si>
    <t>Figura 32</t>
  </si>
  <si>
    <t>Figura 33</t>
  </si>
  <si>
    <t>Figura 34</t>
  </si>
  <si>
    <t>Figura 35</t>
  </si>
  <si>
    <t>Figura 36</t>
  </si>
  <si>
    <t>Figura 37</t>
  </si>
  <si>
    <t>Figura 38</t>
  </si>
  <si>
    <t>Figura 39</t>
  </si>
  <si>
    <t>Figura 40</t>
  </si>
  <si>
    <t>Figura 41</t>
  </si>
  <si>
    <t>Figura 42</t>
  </si>
  <si>
    <t>Figura 43</t>
  </si>
  <si>
    <t>Figura 44</t>
  </si>
  <si>
    <t>Figura 45</t>
  </si>
  <si>
    <t>Figura 46</t>
  </si>
  <si>
    <t>Figura 47</t>
  </si>
  <si>
    <t>Figura 48</t>
  </si>
  <si>
    <t>Figura 53</t>
  </si>
  <si>
    <t>Figura 54</t>
  </si>
  <si>
    <t>Figura 55</t>
  </si>
  <si>
    <t>Figura 56</t>
  </si>
  <si>
    <t>Figura 57</t>
  </si>
  <si>
    <t>Figura 58</t>
  </si>
  <si>
    <t>Figura 59</t>
  </si>
  <si>
    <t>Figura 60</t>
  </si>
  <si>
    <t>Figura 61</t>
  </si>
  <si>
    <t>Figura 62</t>
  </si>
  <si>
    <t>Figura 63</t>
  </si>
  <si>
    <t>Figura 64</t>
  </si>
  <si>
    <t>Figura 65</t>
  </si>
  <si>
    <t>Figura 66</t>
  </si>
  <si>
    <t>Figura 67</t>
  </si>
  <si>
    <t>Figura 68</t>
  </si>
  <si>
    <t>Figura 69</t>
  </si>
  <si>
    <t>Figura 70</t>
  </si>
  <si>
    <t>Figura 71</t>
  </si>
  <si>
    <t>Figura 72</t>
  </si>
  <si>
    <t>Figura 73</t>
  </si>
  <si>
    <t>Figura 74</t>
  </si>
  <si>
    <t>Figura 75</t>
  </si>
  <si>
    <t>Figura 76</t>
  </si>
  <si>
    <t>Figura 77</t>
  </si>
  <si>
    <t>Figura 78</t>
  </si>
  <si>
    <t>Figura 79</t>
  </si>
  <si>
    <t>Figura 80</t>
  </si>
  <si>
    <t>Figura 81</t>
  </si>
  <si>
    <t>Tabasco</t>
  </si>
  <si>
    <t>Zacatecas</t>
  </si>
  <si>
    <t>Chiapas</t>
  </si>
  <si>
    <t>Campeche</t>
  </si>
  <si>
    <t>Estado de México</t>
  </si>
  <si>
    <t>Oaxaca</t>
  </si>
  <si>
    <t>Aguascalientes</t>
  </si>
  <si>
    <t>Guanajuato</t>
  </si>
  <si>
    <t>San Luis Potosí</t>
  </si>
  <si>
    <t>Sonora</t>
  </si>
  <si>
    <t>Jalisco</t>
  </si>
  <si>
    <t>Hidalgo</t>
  </si>
  <si>
    <t>Ciudad de México</t>
  </si>
  <si>
    <t>Promedio Nacional</t>
  </si>
  <si>
    <t>Morelos</t>
  </si>
  <si>
    <t>Guerrero</t>
  </si>
  <si>
    <t>Puebla</t>
  </si>
  <si>
    <t>Nayarit</t>
  </si>
  <si>
    <t>Tamaulipas</t>
  </si>
  <si>
    <t>Durango</t>
  </si>
  <si>
    <t>Quintana Roo</t>
  </si>
  <si>
    <t xml:space="preserve">Veracruz </t>
  </si>
  <si>
    <t>Baja California Sur</t>
  </si>
  <si>
    <t>Tlaxcala</t>
  </si>
  <si>
    <t>Baja California</t>
  </si>
  <si>
    <t>Chihuahua</t>
  </si>
  <si>
    <t>Colima</t>
  </si>
  <si>
    <t>Yucatán</t>
  </si>
  <si>
    <t>Nuevo León</t>
  </si>
  <si>
    <t>Sinaloa</t>
  </si>
  <si>
    <t>Estado</t>
  </si>
  <si>
    <t>Michoacán</t>
  </si>
  <si>
    <t>Nacional</t>
  </si>
  <si>
    <t>Querétaro</t>
  </si>
  <si>
    <t>Coahuila</t>
  </si>
  <si>
    <t>Veracruz</t>
  </si>
  <si>
    <t>Actividades secundarias</t>
  </si>
  <si>
    <t>Total</t>
  </si>
  <si>
    <t/>
  </si>
  <si>
    <t>Fuente: IIEG, con información de INEGI, Cuentas Nacionales.</t>
  </si>
  <si>
    <t>Edo</t>
  </si>
  <si>
    <t>var</t>
  </si>
  <si>
    <t>Regresar al Índice</t>
  </si>
  <si>
    <t>2018</t>
  </si>
  <si>
    <t>ENE</t>
  </si>
  <si>
    <t>FEB</t>
  </si>
  <si>
    <t>MAR</t>
  </si>
  <si>
    <t>ABR</t>
  </si>
  <si>
    <t>MAY</t>
  </si>
  <si>
    <t>JUN</t>
  </si>
  <si>
    <t>JUL</t>
  </si>
  <si>
    <t>AGO</t>
  </si>
  <si>
    <t>SEP</t>
  </si>
  <si>
    <t>OCT</t>
  </si>
  <si>
    <t>NOV</t>
  </si>
  <si>
    <t>DIC</t>
  </si>
  <si>
    <t>2019</t>
  </si>
  <si>
    <t>Mes</t>
  </si>
  <si>
    <t>Enero</t>
  </si>
  <si>
    <t>Febrero</t>
  </si>
  <si>
    <t>Marzo</t>
  </si>
  <si>
    <t>Abril</t>
  </si>
  <si>
    <t>Mayo</t>
  </si>
  <si>
    <t>Junio</t>
  </si>
  <si>
    <t>Julio</t>
  </si>
  <si>
    <t>2013</t>
  </si>
  <si>
    <t>2014</t>
  </si>
  <si>
    <t>2015</t>
  </si>
  <si>
    <t>2016</t>
  </si>
  <si>
    <t>2017</t>
  </si>
  <si>
    <t>Año</t>
  </si>
  <si>
    <t>Exportaciones</t>
  </si>
  <si>
    <t>San Luis Potosí</t>
  </si>
  <si>
    <t>Ciudad de México</t>
  </si>
  <si>
    <t>Baja California</t>
  </si>
  <si>
    <t>Quintana Roo</t>
  </si>
  <si>
    <t>Baja California Sur</t>
  </si>
  <si>
    <t>Nuevo León</t>
  </si>
  <si>
    <t>Entidad Federativa</t>
  </si>
  <si>
    <t>México</t>
  </si>
  <si>
    <t>Alimento</t>
  </si>
  <si>
    <t>Variación</t>
  </si>
  <si>
    <t>Garbanzo chico</t>
  </si>
  <si>
    <t>Frijol Bayo berrendo</t>
  </si>
  <si>
    <t>Frijol Negro</t>
  </si>
  <si>
    <t>Frijol Negro bola</t>
  </si>
  <si>
    <t>Frijol Canario</t>
  </si>
  <si>
    <t>Frijol Flor de mayo</t>
  </si>
  <si>
    <t>Frijol Peruano</t>
  </si>
  <si>
    <t>Arroz pulido Morelos</t>
  </si>
  <si>
    <t>Frijol Bayo</t>
  </si>
  <si>
    <t>Frijol Pinto</t>
  </si>
  <si>
    <t>Arroz pulido sin especificar</t>
  </si>
  <si>
    <t>Frijol Mayocoba</t>
  </si>
  <si>
    <t>Frijol Azufrado</t>
  </si>
  <si>
    <t>Garbanzo grande</t>
  </si>
  <si>
    <t>Frijol Flor de junio</t>
  </si>
  <si>
    <t>Precio</t>
  </si>
  <si>
    <t>Mínimo</t>
  </si>
  <si>
    <t>Máximo</t>
  </si>
  <si>
    <t>Fresa</t>
  </si>
  <si>
    <t>Fuente: IIEG, con información de la Comisión Reguladora de Energía (CRE).</t>
  </si>
  <si>
    <t>Regular</t>
  </si>
  <si>
    <t>Premium</t>
  </si>
  <si>
    <t>Diesel</t>
  </si>
  <si>
    <t>abs</t>
  </si>
  <si>
    <t>Regular deflactado</t>
  </si>
  <si>
    <t>INPC, deflactor, julio 2008=100</t>
  </si>
  <si>
    <t>jun 2019=100</t>
  </si>
  <si>
    <t>var anual %</t>
  </si>
  <si>
    <t>var abs anual</t>
  </si>
  <si>
    <t>dif jal-nac</t>
  </si>
  <si>
    <t>Premium deflactado</t>
  </si>
  <si>
    <t>var anual</t>
  </si>
  <si>
    <t>Diesel deflactada</t>
  </si>
  <si>
    <t>COMISIÓN REGULADORA DE ENERGÍA</t>
  </si>
  <si>
    <t>https://www.gob.mx/cre/articulos/precios-vigentes-de-gasolinas-y-diesel</t>
  </si>
  <si>
    <t>Pesos por litro</t>
  </si>
  <si>
    <t>Entidad</t>
  </si>
  <si>
    <t>Lugar R</t>
  </si>
  <si>
    <t>Lugar P</t>
  </si>
  <si>
    <t>Lugar D</t>
  </si>
  <si>
    <t>Max</t>
  </si>
  <si>
    <t>Min</t>
  </si>
  <si>
    <t>Fuente: IIEG con información del IMSS.</t>
  </si>
  <si>
    <t>JALISCO</t>
  </si>
  <si>
    <t>Variación mensual absoluta</t>
  </si>
  <si>
    <t>Jalisco Variación mensual %</t>
  </si>
  <si>
    <t>Variación anual</t>
  </si>
  <si>
    <t>Acumulado</t>
  </si>
  <si>
    <t>2019/Sep</t>
  </si>
  <si>
    <t xml:space="preserve">Fuente: IIEG con información del IMSS. </t>
  </si>
  <si>
    <t>Nota: La información presentada es con base en la información por entidad federativa del IMSS, la cual difiere para algunos estados con la que publica el IMSS en su plataforma donde se presenta por delegaciones. Para Baja California, Baja California Sur, Coahuila, Colima, Guanajuato, Michoacán, Nuevo León, Oaxaca, Sonora, Tamaulipas y Veracruz, las cifras por delegación y por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t>
  </si>
  <si>
    <t>Agosto</t>
  </si>
  <si>
    <t>Septiembre</t>
  </si>
  <si>
    <t>Nuevos</t>
  </si>
  <si>
    <t>Rank</t>
  </si>
  <si>
    <t>Variación %</t>
  </si>
  <si>
    <t>Nota: La información presentada es con base en la información por entidad federativa del IMSS, la cual difiere para algunos estados con la que publica el IMSS en su plataforma donde se presenta por delegaciones. Para Baja California, Baja California Sur, Coahuila, Colima, Guanajuato, Michoacán, Nuevo León, Oaxaca, Sonora, Tamaulipas y Veracruz, las cifras por delegación y por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t>
  </si>
  <si>
    <t>No. Mes</t>
  </si>
  <si>
    <t>Diciembre 2018</t>
  </si>
  <si>
    <t>Diferencia</t>
  </si>
  <si>
    <t>Diciembre anterior</t>
  </si>
  <si>
    <t>Nombres correctos</t>
  </si>
  <si>
    <t>Diciembre</t>
  </si>
  <si>
    <t>AGUASCALIENTES</t>
  </si>
  <si>
    <t>BAJA CALIFORNIA</t>
  </si>
  <si>
    <t>BAJA CALIFORNIA SUR</t>
  </si>
  <si>
    <t>CAMPECHE</t>
  </si>
  <si>
    <t>CHIAPAS</t>
  </si>
  <si>
    <t>CHIHUAHUA</t>
  </si>
  <si>
    <t>COAHUILA</t>
  </si>
  <si>
    <t>COLIMA</t>
  </si>
  <si>
    <t>DISTRITO FEDERAL</t>
  </si>
  <si>
    <t>DURANGO</t>
  </si>
  <si>
    <t>ESTADO DE MEXICO</t>
  </si>
  <si>
    <t>GUANAJUATO</t>
  </si>
  <si>
    <t>GUERRERO</t>
  </si>
  <si>
    <t>HIDALGO</t>
  </si>
  <si>
    <t>MICHOACAN</t>
  </si>
  <si>
    <t>MORELOS</t>
  </si>
  <si>
    <t>NAYARIT</t>
  </si>
  <si>
    <t>NUEVO LEON</t>
  </si>
  <si>
    <t>OAXACA</t>
  </si>
  <si>
    <t>PUEBLA</t>
  </si>
  <si>
    <t>QUERETARO</t>
  </si>
  <si>
    <t>QUINTANA ROO</t>
  </si>
  <si>
    <t>SAN LUIS POTOSI</t>
  </si>
  <si>
    <t>SINALOA</t>
  </si>
  <si>
    <t>SONORA</t>
  </si>
  <si>
    <t>TABASCO</t>
  </si>
  <si>
    <t>TAMAULIPAS</t>
  </si>
  <si>
    <t>TLAXCALA</t>
  </si>
  <si>
    <t>VERACRUZ</t>
  </si>
  <si>
    <t>YUCATAN</t>
  </si>
  <si>
    <t>ZACATECAS</t>
  </si>
  <si>
    <t xml:space="preserve">Nota: La información presentada es con base en la información por entidad federativa del IMSS, la cual difiere para algunos estados con la que publica el IMSS en su plataforma donde se presenta por delegaciones. Para Baja California, Baja California Sur, Coahuila, Colima, Guanajuato, Michoacán, Nuevo León, Oaxaca, Sonora, Tamaulipas y Veracruz, las cifras por delegación y por entidad tienen pequeñas diferencias debido a que las cifras por delegación contienen trabajadores de otras entidades, ya que una clínica que se encuentre en el límite estatal registra y atiende a comunidades de entidades colindantes. Estas diferencias se corrigen cuando el IMSS envía la base de datos por entidad federativa al IIEG días después de liberar la cifra por delegación en su cubo interactivo. </t>
  </si>
  <si>
    <t>Permanentes</t>
  </si>
  <si>
    <t>Eventuales</t>
  </si>
  <si>
    <t>Años/Mes</t>
  </si>
  <si>
    <t>Municipio</t>
  </si>
  <si>
    <t>Trabajadores permanentes</t>
  </si>
  <si>
    <t>Fuente: IIEG, con información del IMSS.</t>
  </si>
  <si>
    <t>Agricultura, ganadería, silvicultura, pesca y caza</t>
  </si>
  <si>
    <t>Comercio</t>
  </si>
  <si>
    <t>Industria de la construcción</t>
  </si>
  <si>
    <t>Industria eléctrica, captación y suministro de agua potable</t>
  </si>
  <si>
    <t>Industrias de transformación</t>
  </si>
  <si>
    <t>Industrias extractivas</t>
  </si>
  <si>
    <t>Servicios</t>
  </si>
  <si>
    <t>Transportes y comunicaciones</t>
  </si>
  <si>
    <t>Trabajadores Asegurados</t>
  </si>
  <si>
    <t>2019/Enero</t>
  </si>
  <si>
    <t>2019/Febrero</t>
  </si>
  <si>
    <t>2019/Marzo</t>
  </si>
  <si>
    <t>2019/Abril</t>
  </si>
  <si>
    <t>2019/Mayo</t>
  </si>
  <si>
    <t>2019/Junio</t>
  </si>
  <si>
    <t>2019/Julio</t>
  </si>
  <si>
    <t>2019/Agosto</t>
  </si>
  <si>
    <t>2019/Septiembre</t>
  </si>
  <si>
    <t>División Económica</t>
  </si>
  <si>
    <t>División económica</t>
  </si>
  <si>
    <t>%</t>
  </si>
  <si>
    <t>Empleos</t>
  </si>
  <si>
    <t>Agricultura.</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</si>
  <si>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</si>
  <si>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</si>
  <si>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</si>
  <si>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</si>
  <si>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</si>
  <si>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</si>
  <si>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</si>
  <si>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</si>
  <si>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</si>
  <si>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</si>
  <si>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</si>
  <si>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</si>
  <si>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</si>
  <si>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</si>
  <si>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</si>
  <si>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</si>
  <si>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</si>
  <si>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</si>
  <si>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</si>
  <si>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</si>
  <si>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Otras</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</si>
  <si>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</si>
  <si>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</si>
  <si>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</si>
  <si>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</si>
  <si>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</si>
  <si>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</si>
  <si>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</si>
  <si>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</si>
  <si>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</si>
  <si>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</si>
  <si>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</si>
  <si>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Preparación y servicio de alimentos y bebidas.</t>
  </si>
  <si>
    <t>Servicios de enseñanza, investigación científica y difusión cultural.</t>
  </si>
  <si>
    <t>Servicios personales para el hogar y diversos.</t>
  </si>
  <si>
    <t>Servicios de alojamiento temporal.</t>
  </si>
  <si>
    <t>Servicios médicos, asistencia social y veterinarios.</t>
  </si>
  <si>
    <t>Servicios recreativos y de esparcimiento.</t>
  </si>
  <si>
    <t>Servicios financieros y de seguros (bancos, financieras).</t>
  </si>
  <si>
    <t>Patrones</t>
  </si>
  <si>
    <t>Agricultura, Ganadería, Silvicultura y Pesca</t>
  </si>
  <si>
    <t>Industrias Extractivas</t>
  </si>
  <si>
    <t>Industria de Transformación</t>
  </si>
  <si>
    <t>Construcción</t>
  </si>
  <si>
    <t>Ind. Elec. Cap. Agua Potable</t>
  </si>
  <si>
    <t>Transporte y Comunicaciones</t>
  </si>
  <si>
    <t>Patrones con 1 asegurado</t>
  </si>
  <si>
    <t>Patrones con 2 hasta 5 asegurados</t>
  </si>
  <si>
    <t>Patrones con 6 hasta 50 asegurados</t>
  </si>
  <si>
    <t>Patrones con 51 hasta 250 asegurados</t>
  </si>
  <si>
    <t>Patrones con 251 hasta 500 asegurados</t>
  </si>
  <si>
    <t>Patrones con 501 hasta 1,000 asegurados</t>
  </si>
  <si>
    <t>Patrones con más de 1,000 asegurados</t>
  </si>
  <si>
    <t>Fuente: IIEG, con información del IMSS</t>
  </si>
  <si>
    <t>Sector de actividad económica</t>
  </si>
  <si>
    <t>Empleos nuevos</t>
  </si>
  <si>
    <t>Variación % mensual</t>
  </si>
  <si>
    <t>Ind. Elec. y Captación de Agua Potable</t>
  </si>
  <si>
    <t xml:space="preserve">       </t>
  </si>
  <si>
    <t>Variación 
% 
acumulada</t>
  </si>
  <si>
    <t xml:space="preserve"> Baja California</t>
  </si>
  <si>
    <t xml:space="preserve">Oaxaca </t>
  </si>
  <si>
    <t xml:space="preserve">Nuevo León </t>
  </si>
  <si>
    <t xml:space="preserve">Sinaloa </t>
  </si>
  <si>
    <t xml:space="preserve">Tamaulipas </t>
  </si>
  <si>
    <t xml:space="preserve">Sonora </t>
  </si>
  <si>
    <t xml:space="preserve">Tabasco </t>
  </si>
  <si>
    <t>Fuente: IIEG con información de la Encuesta Nacional de Ocupación y Empleo mensual de INEGI.</t>
  </si>
  <si>
    <t>año/mes</t>
  </si>
  <si>
    <t>Lugar</t>
  </si>
  <si>
    <t>Fuente: IIEG con información de la ENOE mensual de INEGI.</t>
  </si>
  <si>
    <t>Nota: La cifra Nacional* se refiere a la cifra desestacionalizada, mientras que Nacional es la cifra original</t>
  </si>
  <si>
    <t>Coeficiente</t>
  </si>
  <si>
    <t xml:space="preserve">Fuente: IIEG con información de la ENOE mensual de INEGI. </t>
  </si>
  <si>
    <t>Nota: La variación de Nacional* corresponde a la comparación con cifras desestacionalizadas mientras que el Nacional es la variación con cifras originales.</t>
  </si>
  <si>
    <t>Unidades Vehiculares Eléctricas</t>
  </si>
  <si>
    <t>Unidades Vehiculares Híbridas Plugin (conectables)</t>
  </si>
  <si>
    <t>Unidades Vehiculares Hibridas</t>
  </si>
  <si>
    <t>Total Jalisco</t>
  </si>
  <si>
    <t>Total Nacional</t>
  </si>
  <si>
    <t>Octubre</t>
  </si>
  <si>
    <t>Noviembre</t>
  </si>
  <si>
    <t>Fuente: IIEG con información de INEGI a partir de la Asociación Mexicana de la Industria Automotriz.</t>
  </si>
  <si>
    <t>Figura 82</t>
  </si>
  <si>
    <t>Figura 83</t>
  </si>
  <si>
    <t>Figura 84</t>
  </si>
  <si>
    <t>Figura 85</t>
  </si>
  <si>
    <t>Figura 86</t>
  </si>
  <si>
    <t>Figura 87</t>
  </si>
  <si>
    <t>Figura 88</t>
  </si>
  <si>
    <t>Figura 89</t>
  </si>
  <si>
    <t>Figura 90</t>
  </si>
  <si>
    <t>Figura 91</t>
  </si>
  <si>
    <t>Figura 92</t>
  </si>
  <si>
    <t>Figura 93</t>
  </si>
  <si>
    <t>Figura 94</t>
  </si>
  <si>
    <t>Figura 95</t>
  </si>
  <si>
    <t>Figura 96</t>
  </si>
  <si>
    <t>Fuente: IIEG, con información de INEGI, INPC.</t>
  </si>
  <si>
    <t>INPC Nacional</t>
  </si>
  <si>
    <t>INPC GDL</t>
  </si>
  <si>
    <t>INPC TEP</t>
  </si>
  <si>
    <t>Guadalajara</t>
  </si>
  <si>
    <t>Tepatitlán</t>
  </si>
  <si>
    <t>Inflación mes anterior Guadalajara</t>
  </si>
  <si>
    <t>Inflación promedio anual Guadalajara</t>
  </si>
  <si>
    <t>inf_acumulada_gdl</t>
  </si>
  <si>
    <t>Inflacián mes anterior Tepatitlán</t>
  </si>
  <si>
    <t>Inflacián promedio anual Tepatitlán</t>
  </si>
  <si>
    <t>Ene</t>
  </si>
  <si>
    <t>Feb</t>
  </si>
  <si>
    <t>Mar</t>
  </si>
  <si>
    <t>Abr</t>
  </si>
  <si>
    <t>May</t>
  </si>
  <si>
    <t>Jun</t>
  </si>
  <si>
    <t>Jul</t>
  </si>
  <si>
    <t>Ago</t>
  </si>
  <si>
    <t>Sep</t>
  </si>
  <si>
    <t>Oct</t>
  </si>
  <si>
    <t>Nov</t>
  </si>
  <si>
    <t>Dic</t>
  </si>
  <si>
    <t>posic</t>
  </si>
  <si>
    <t>Mexicali, B. C.</t>
  </si>
  <si>
    <t>Cd. Acuña, Coah.</t>
  </si>
  <si>
    <t>Cd. Juárez, Chih</t>
  </si>
  <si>
    <t>Matamoros, Tamps.</t>
  </si>
  <si>
    <t>Tampico, Tamps.</t>
  </si>
  <si>
    <t>Tijuana, B. C.</t>
  </si>
  <si>
    <t>Iguala, Gro.</t>
  </si>
  <si>
    <t>Toluca, Edo. de Méx.</t>
  </si>
  <si>
    <t>Esperanza, Son.</t>
  </si>
  <si>
    <t>Morelia, Mich</t>
  </si>
  <si>
    <t>Izúcar de Matamoros, Pue.</t>
  </si>
  <si>
    <t>Tuxtla Gutiérrez, Chis.</t>
  </si>
  <si>
    <t>Coatzacoalcos, Ver.</t>
  </si>
  <si>
    <t>Monclova, Coah.</t>
  </si>
  <si>
    <t>Cortazar, Gto.</t>
  </si>
  <si>
    <t>Tlaxcala, Tlax.</t>
  </si>
  <si>
    <t>Zacatecas, Zac.</t>
  </si>
  <si>
    <t>Atlacomulco, Méx.</t>
  </si>
  <si>
    <t>Tapachula, Chis.</t>
  </si>
  <si>
    <t>Fresnillo, Zac.</t>
  </si>
  <si>
    <t>Pachuca, Hgo.</t>
  </si>
  <si>
    <t>Veracruz, Ver.</t>
  </si>
  <si>
    <t>Culiacán, Sin.</t>
  </si>
  <si>
    <t>Hermosillo, Son.</t>
  </si>
  <si>
    <t>Tepic, Nay.</t>
  </si>
  <si>
    <t>Tulancingo, Hgo.</t>
  </si>
  <si>
    <t>Cuernavaca, Mor.</t>
  </si>
  <si>
    <t>Córdoba, Ver.</t>
  </si>
  <si>
    <t>Huatabampo, Son.</t>
  </si>
  <si>
    <t>Guadalajara, Jal.</t>
  </si>
  <si>
    <t>Oaxaca, Oax.</t>
  </si>
  <si>
    <t>San Luis Potosí, S. L. P.</t>
  </si>
  <si>
    <t>Cd. Jiménez, Chih.</t>
  </si>
  <si>
    <t>Aguascalientes, Ags.</t>
  </si>
  <si>
    <t>Monterrey, N. L.</t>
  </si>
  <si>
    <t>Saltillo, Coah.</t>
  </si>
  <si>
    <t>Colima, Col.</t>
  </si>
  <si>
    <t>CDMX</t>
  </si>
  <si>
    <t>Villahermosa, Tab.</t>
  </si>
  <si>
    <t>Mérida, Yuc.</t>
  </si>
  <si>
    <t>La Paz, B. C. S.</t>
  </si>
  <si>
    <t>Jacona, Mich.</t>
  </si>
  <si>
    <t>Tepatitlán, Jal.</t>
  </si>
  <si>
    <t>Campeche, Camp.</t>
  </si>
  <si>
    <t>Chihuahua, Chih.</t>
  </si>
  <si>
    <t>Puebla, Pue.</t>
  </si>
  <si>
    <t>Durango, Dgo.</t>
  </si>
  <si>
    <t>Acapulco, Gro.</t>
  </si>
  <si>
    <t>Chetumal, Q. R.</t>
  </si>
  <si>
    <t>León, Gto.</t>
  </si>
  <si>
    <t>San Andrés Tuxtla, Ver.</t>
  </si>
  <si>
    <t>Torreón, Coah.</t>
  </si>
  <si>
    <t>Querétaro, Qro.</t>
  </si>
  <si>
    <t>Cancún, Q. Roo.</t>
  </si>
  <si>
    <t>Tehuantepec, Oax.</t>
  </si>
  <si>
    <t>Figura 97</t>
  </si>
  <si>
    <t>Figura 98</t>
  </si>
  <si>
    <t>Figura 99</t>
  </si>
  <si>
    <t>Figura 100</t>
  </si>
  <si>
    <t>clave</t>
  </si>
  <si>
    <t>Jesús María</t>
  </si>
  <si>
    <t>Gómez Farías</t>
  </si>
  <si>
    <t>Cocula</t>
  </si>
  <si>
    <t>San Marcos</t>
  </si>
  <si>
    <t>El Arenal</t>
  </si>
  <si>
    <t>Atemajac de Brizuela</t>
  </si>
  <si>
    <t>Atoyac</t>
  </si>
  <si>
    <t>Ayotlán</t>
  </si>
  <si>
    <t>Ayutla</t>
  </si>
  <si>
    <t>Cañadas de Obregón</t>
  </si>
  <si>
    <t>Chiquilistlán</t>
  </si>
  <si>
    <t>Cihuatlán</t>
  </si>
  <si>
    <t>Cuautla</t>
  </si>
  <si>
    <t>Degollado</t>
  </si>
  <si>
    <t>Ejutla</t>
  </si>
  <si>
    <t>El Grullo</t>
  </si>
  <si>
    <t>El Limón</t>
  </si>
  <si>
    <t>Encarnación de Díaz</t>
  </si>
  <si>
    <t>Etzatlán</t>
  </si>
  <si>
    <t>Hostotipaquillo</t>
  </si>
  <si>
    <t>Jilotlán de los Dolores</t>
  </si>
  <si>
    <t>Mexticacán</t>
  </si>
  <si>
    <t>Mixtlán</t>
  </si>
  <si>
    <t>Ojuelos de Jalisco</t>
  </si>
  <si>
    <t>San Diego de Alejandría</t>
  </si>
  <si>
    <t>San Juan de los Lagos</t>
  </si>
  <si>
    <t>Santa María de los Ángeles</t>
  </si>
  <si>
    <t>Santa María del Oro</t>
  </si>
  <si>
    <t>Tecalitlán</t>
  </si>
  <si>
    <t>Techaluta de Montenegro</t>
  </si>
  <si>
    <t>Valle de Guadalupe</t>
  </si>
  <si>
    <t>Valle de Juárez</t>
  </si>
  <si>
    <t>Villa Corona</t>
  </si>
  <si>
    <t>Zacoalco de Torres</t>
  </si>
  <si>
    <t>Zapotlán del Rey</t>
  </si>
  <si>
    <t>Villa Guerrero</t>
  </si>
  <si>
    <t>Tuxpan</t>
  </si>
  <si>
    <t>Villa Hidalgo</t>
  </si>
  <si>
    <t>Tolimán</t>
  </si>
  <si>
    <t>Amacueca</t>
  </si>
  <si>
    <t>Mascota</t>
  </si>
  <si>
    <t>Concepción de Buenos Aires</t>
  </si>
  <si>
    <t>Acatic</t>
  </si>
  <si>
    <t>Pihuamo</t>
  </si>
  <si>
    <t>Talpa de Allende</t>
  </si>
  <si>
    <t>Tenamaxtlán</t>
  </si>
  <si>
    <t>Huejuquilla el Alto</t>
  </si>
  <si>
    <t>San Ignacio Cerro Gordo</t>
  </si>
  <si>
    <t>Totatiche</t>
  </si>
  <si>
    <t>Bolaños</t>
  </si>
  <si>
    <t>Mazamitla</t>
  </si>
  <si>
    <t>Magdalena</t>
  </si>
  <si>
    <t>Guachinango</t>
  </si>
  <si>
    <t>San Martín de Bolaños</t>
  </si>
  <si>
    <t>Tequila</t>
  </si>
  <si>
    <t>Tuxcacuesco</t>
  </si>
  <si>
    <t>Atengo</t>
  </si>
  <si>
    <t>Amatitán</t>
  </si>
  <si>
    <t>Tomatlán</t>
  </si>
  <si>
    <t>Jalostotitlán</t>
  </si>
  <si>
    <t>San Cristóbal de la Barranca</t>
  </si>
  <si>
    <t>La Manzanilla de la Paz</t>
  </si>
  <si>
    <t>Juanacatlán</t>
  </si>
  <si>
    <t>Huejúcar</t>
  </si>
  <si>
    <t>Teuchitlán</t>
  </si>
  <si>
    <t>San Julián</t>
  </si>
  <si>
    <t>Zapotitlán de Vadillo</t>
  </si>
  <si>
    <t>Chimaltitán</t>
  </si>
  <si>
    <t>San Gabriel</t>
  </si>
  <si>
    <t>Quitupan</t>
  </si>
  <si>
    <t>Juchitlán</t>
  </si>
  <si>
    <t>San Miguel el Alto</t>
  </si>
  <si>
    <t>Teocuitatlán de Corona</t>
  </si>
  <si>
    <t>Tonila</t>
  </si>
  <si>
    <t>Tonaya</t>
  </si>
  <si>
    <t>Tecolotlán</t>
  </si>
  <si>
    <t>San Sebastián del Oeste</t>
  </si>
  <si>
    <t>Atenguillo</t>
  </si>
  <si>
    <t>Tonalá</t>
  </si>
  <si>
    <t>Mezquitic</t>
  </si>
  <si>
    <t>Tuxcueca</t>
  </si>
  <si>
    <t>Tizapán el Alto</t>
  </si>
  <si>
    <t>Atotonilco el Alto</t>
  </si>
  <si>
    <t>Cuautitlán de García Barragán</t>
  </si>
  <si>
    <t>Jamay</t>
  </si>
  <si>
    <t>Cuquío</t>
  </si>
  <si>
    <t>San Juanito de Escobedo</t>
  </si>
  <si>
    <t>Tototlán</t>
  </si>
  <si>
    <t>Villa Purificación</t>
  </si>
  <si>
    <t>Zapotiltic</t>
  </si>
  <si>
    <t>Unión de Tula</t>
  </si>
  <si>
    <t>Cabo Corrientes</t>
  </si>
  <si>
    <t>Casimiro Castillo</t>
  </si>
  <si>
    <t>Ixtlahuacán del Río</t>
  </si>
  <si>
    <t>Colotlán</t>
  </si>
  <si>
    <t>Teocaltiche</t>
  </si>
  <si>
    <t>Yahualica de González Gallo</t>
  </si>
  <si>
    <t>Arandas</t>
  </si>
  <si>
    <t>Unión de San Antonio</t>
  </si>
  <si>
    <t>Ameca</t>
  </si>
  <si>
    <t>Acatlán de Juárez</t>
  </si>
  <si>
    <t>Tamazula de Gordiano</t>
  </si>
  <si>
    <t>San Martín Hidalgo</t>
  </si>
  <si>
    <t>Tapalpa</t>
  </si>
  <si>
    <t>Zapotlanejo</t>
  </si>
  <si>
    <t>La Huerta</t>
  </si>
  <si>
    <t>Ixtlahuacán de los Membrillos</t>
  </si>
  <si>
    <t>Lagos de Moreno</t>
  </si>
  <si>
    <t>Poncitlán</t>
  </si>
  <si>
    <t>Sayula</t>
  </si>
  <si>
    <t>Ahualulco de Mercado</t>
  </si>
  <si>
    <t>Autlán de Navarro</t>
  </si>
  <si>
    <t>Tala</t>
  </si>
  <si>
    <t>Chapala</t>
  </si>
  <si>
    <t>Jocotepec</t>
  </si>
  <si>
    <t>La Barca</t>
  </si>
  <si>
    <t>Ocotlán</t>
  </si>
  <si>
    <t>El Salto</t>
  </si>
  <si>
    <t>Tepatitlán de Morelos</t>
  </si>
  <si>
    <t>Zapotlán el Grande</t>
  </si>
  <si>
    <t>Tlajomulco de Zúñiga</t>
  </si>
  <si>
    <t>Puerto Vallarta</t>
  </si>
  <si>
    <t>Tlaquepaque</t>
  </si>
  <si>
    <t>Zapopan</t>
  </si>
  <si>
    <t>Variación promedio</t>
  </si>
  <si>
    <t>Actividad</t>
  </si>
  <si>
    <t>Industrias manufactureras</t>
  </si>
  <si>
    <t>Fuente: IIEG, con información de INEGI, ENEC.</t>
  </si>
  <si>
    <t>Fecha</t>
  </si>
  <si>
    <t>Valor de la producción</t>
  </si>
  <si>
    <t>Promedio</t>
  </si>
  <si>
    <t>Nota: La variación porcentual anual de las cifras acumuladas anuales se refiere a la variación respecto al mismo mes del año anterior de la suma de los últimos doce meses en pesos constantes.</t>
  </si>
  <si>
    <t>Variación Promedio</t>
  </si>
  <si>
    <t>Distribución porcentual</t>
  </si>
  <si>
    <t xml:space="preserve">Nota: La variación porcentual anual de se refiere a la variación de la producción mensual respecto al mismo mes del año anterior en pesos constantes con cifras originales. </t>
  </si>
  <si>
    <t>Fuente: IIEG, con información de INEGI, EMIM.</t>
  </si>
  <si>
    <t>Nota: La variación anual es la variación con respecto al mismo mes del año anterior. El personal ocupado total corresponde a la suma del personal dependiente de la razón social, del personal suministrado por otra razón social y del personal no remunerado.</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</si>
  <si>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</si>
  <si>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Fuente: IIEG, con información de INEGI, IMMEX.</t>
  </si>
  <si>
    <t>Nota: Las cifras se refieren a la suma de los montos de los últimos 12 meses al mes de referencia.</t>
  </si>
  <si>
    <t>PROM %</t>
  </si>
  <si>
    <t>Establecimientos</t>
  </si>
  <si>
    <t>% 12M</t>
  </si>
  <si>
    <t>Personal ocupado</t>
  </si>
  <si>
    <t>Fuente: IIEG con información de INEGI, EMEC.</t>
  </si>
  <si>
    <t>Nota: Las variaciones se refieren al cambio porcentual respecto al mismo mes del año anterior.</t>
  </si>
  <si>
    <t>Estado de México</t>
  </si>
  <si>
    <t>Michoacán de Ocampo</t>
  </si>
  <si>
    <t>Fuente: IIEG, con información de INEGI, Sacrificio de Ganado en Rastros Municipales.</t>
  </si>
  <si>
    <t>Cabezas Sacrificadas Total</t>
  </si>
  <si>
    <t>Producción de carne en canal</t>
  </si>
  <si>
    <t>Producción de Carne en Canal de Ganado Bovino</t>
  </si>
  <si>
    <t>Por Entidad Federativa</t>
  </si>
  <si>
    <t>Producción de Carne en Canal</t>
  </si>
  <si>
    <t>% Partic. Nacional</t>
  </si>
  <si>
    <t>TOTAL:</t>
  </si>
  <si>
    <t>Nota 1: Carne en canal se refiere al cuerpo del animal sacrificado, sangrado, desollado, eviscerado, sin cabeza ni extremidades. La canal es el producto primario; es un paso intermedio en la producción de carne, que es el producto terminado.</t>
  </si>
  <si>
    <t>Producción de Carne en Canal de Ganado Porcino</t>
  </si>
  <si>
    <t>Producción de Carne en Canal de Ganado Ovino</t>
  </si>
  <si>
    <t>Producción de Carne en Canal de Ganado Caprino</t>
  </si>
  <si>
    <t>Nacional y Jalisco</t>
  </si>
  <si>
    <t>AÑO</t>
  </si>
  <si>
    <t>MES</t>
  </si>
  <si>
    <t>2017 - 2018</t>
  </si>
  <si>
    <t>2018 - 2019</t>
  </si>
  <si>
    <t>2018-2019</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</si>
  <si>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</si>
  <si>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</si>
  <si>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Participación</t>
  </si>
  <si>
    <t>Variación absoluta</t>
  </si>
  <si>
    <t>Variación porcentual</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</si>
  <si>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</si>
  <si>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</si>
  <si>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</si>
  <si>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</si>
  <si>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</si>
  <si>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</si>
  <si>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</si>
  <si>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</si>
  <si>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</si>
  <si>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</si>
  <si>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</si>
  <si>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</si>
  <si>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</si>
  <si>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316 Curtido y acabado de cuero y piel, y fabricación de productos de cuero, piel y materiales sucedáneos</t>
  </si>
  <si>
    <t>337 Fabricación de muebles, colchones y persianas</t>
  </si>
  <si>
    <t>Nota: Las variaciones se refieren al cambio porcentual respecto al mismo mes del año anterior. Los ingresos se refieren a los ingresos totales por suministro de bienes y servicios.</t>
  </si>
  <si>
    <t>Comercio al por mayor</t>
  </si>
  <si>
    <t>Comercio al por menor</t>
  </si>
  <si>
    <t>Personal Ocupado</t>
  </si>
  <si>
    <t>Remuneración Media</t>
  </si>
  <si>
    <t>Ingresos</t>
  </si>
  <si>
    <t>nov-2018</t>
  </si>
  <si>
    <t>dic-2018</t>
  </si>
  <si>
    <t>feb-2019</t>
  </si>
  <si>
    <t>mar-2019</t>
  </si>
  <si>
    <t>abr-2019</t>
  </si>
  <si>
    <t>may-2019</t>
  </si>
  <si>
    <t>jun-2019</t>
  </si>
  <si>
    <t>jul-2019</t>
  </si>
  <si>
    <t>Número de Cabezas Sacrificadas</t>
  </si>
  <si>
    <t>Cabezas Sacrificadas</t>
  </si>
  <si>
    <t>Variación 2017/ 2018</t>
  </si>
  <si>
    <t>Ganado bovino</t>
  </si>
  <si>
    <t>Ganado porcino</t>
  </si>
  <si>
    <t>Ganado ovino</t>
  </si>
  <si>
    <t>Ganado caprino</t>
  </si>
  <si>
    <t>Toneladas</t>
  </si>
  <si>
    <t>Valor de la Producción de Carne en Canal</t>
  </si>
  <si>
    <t>Miles de Pesos</t>
  </si>
  <si>
    <t>Tabla 12</t>
  </si>
  <si>
    <t>Tabla 13</t>
  </si>
  <si>
    <t>Tabla 14</t>
  </si>
  <si>
    <t>Municipios</t>
  </si>
  <si>
    <t>Ganaron</t>
  </si>
  <si>
    <t>Perdieron</t>
  </si>
  <si>
    <t>Sin cambios</t>
  </si>
  <si>
    <t>Regresar al índice</t>
  </si>
  <si>
    <t>Octubre
2019</t>
  </si>
  <si>
    <t>2019/Octubre</t>
  </si>
  <si>
    <t>Servicios colaterales a Instituciones financieras y de seguros.</t>
  </si>
  <si>
    <t>octubre</t>
  </si>
  <si>
    <t>Coahuila de Zaragoza</t>
  </si>
  <si>
    <t>Veracruz de Ignacio de la Llave</t>
  </si>
  <si>
    <t>En-2019</t>
  </si>
  <si>
    <t>ago-2019</t>
  </si>
  <si>
    <t>sept-2019</t>
  </si>
  <si>
    <t>Ingresos_g</t>
  </si>
  <si>
    <t>Personal_Ocupado_g</t>
  </si>
  <si>
    <t>Total de Unidades</t>
  </si>
  <si>
    <t xml:space="preserve">Fuente: IIEG con información de INEGI a partir de la Asociación Mexicana de la Industria Automotriz y proyecciones oficiales vigentes de población de CONAPO. </t>
  </si>
  <si>
    <t>Población</t>
  </si>
  <si>
    <t>Tasa por cada millón de habitantes</t>
  </si>
  <si>
    <t>SEP %</t>
  </si>
  <si>
    <t>SEP PROM</t>
  </si>
  <si>
    <t>SEP $</t>
  </si>
  <si>
    <t>SEP EST</t>
  </si>
  <si>
    <t>2018/10</t>
  </si>
  <si>
    <t>2019/10</t>
  </si>
  <si>
    <t>Total general</t>
  </si>
  <si>
    <t>San Pedro Tlaquepaque</t>
  </si>
  <si>
    <t xml:space="preserve">Fuente: IIG con información de la Secretaría de Economía, SNIIM. </t>
  </si>
  <si>
    <t>Noviembre de 2019</t>
  </si>
  <si>
    <t>Chile Húngaro</t>
  </si>
  <si>
    <t>Tomate Verde</t>
  </si>
  <si>
    <t>Cebolla Bola</t>
  </si>
  <si>
    <t>Tomate Saladette</t>
  </si>
  <si>
    <t>Col mediana</t>
  </si>
  <si>
    <t>Zanahoria polvo</t>
  </si>
  <si>
    <t>Ejote largo</t>
  </si>
  <si>
    <t xml:space="preserve">Fuente: IIEG con información de la Secretaría de Economía, SNIIM. </t>
  </si>
  <si>
    <t>29 de noviembre de 2019</t>
  </si>
  <si>
    <t>Lenteja chica</t>
  </si>
  <si>
    <t>Arroz pulido tipo Morelos</t>
  </si>
  <si>
    <t>Alubia grande</t>
  </si>
  <si>
    <t>Alubia chica</t>
  </si>
  <si>
    <t>Arroz pulido Sinaloa</t>
  </si>
  <si>
    <t>Haba</t>
  </si>
  <si>
    <t>Lenteja grande</t>
  </si>
  <si>
    <t>Maíz blanco</t>
  </si>
  <si>
    <t>2006/10</t>
  </si>
  <si>
    <t>2007/10</t>
  </si>
  <si>
    <t>2008/10</t>
  </si>
  <si>
    <t>2009/10</t>
  </si>
  <si>
    <t>2010/10</t>
  </si>
  <si>
    <t>2011/10</t>
  </si>
  <si>
    <t>2012/10</t>
  </si>
  <si>
    <t>2013/10</t>
  </si>
  <si>
    <t>2014/10</t>
  </si>
  <si>
    <t>2015/10</t>
  </si>
  <si>
    <t>2016/10</t>
  </si>
  <si>
    <t>2017/10</t>
  </si>
  <si>
    <t>Nacional *</t>
  </si>
  <si>
    <t>variación</t>
  </si>
  <si>
    <t>Figura 56. Producción de carne en canal en Jalisco en septiembre 2008 – 2019, Toneladas</t>
  </si>
  <si>
    <t>Municipio.x</t>
  </si>
  <si>
    <t>División_económica</t>
  </si>
  <si>
    <t>Trab_asegOct</t>
  </si>
  <si>
    <t>part.x</t>
  </si>
  <si>
    <t>part.y</t>
  </si>
  <si>
    <t>dif</t>
  </si>
  <si>
    <t>COMERCIO</t>
  </si>
  <si>
    <t>SERVICIOS PARA EMPRESAS, PERSONAS Y EL HOGAR</t>
  </si>
  <si>
    <t>AGRICULTURA, GANADERIA, SILVICULTURA, PESCA Y CAZA</t>
  </si>
  <si>
    <t>INDUSTRIAS DE TRANSFORMACION</t>
  </si>
  <si>
    <t>SERVICIOS SOCIALES Y COMUNALES</t>
  </si>
  <si>
    <t>TRANSPORTES Y COMUNICACIONES</t>
  </si>
  <si>
    <t>INDUSTRIA DE LA CONSTRUCCION</t>
  </si>
  <si>
    <t>IND.ELECTRICA Y CAPTACION Y SUMINISTRO DE AGUA POT</t>
  </si>
  <si>
    <t>INDUSTRIAS EXTRACTIVAS</t>
  </si>
  <si>
    <t>Figura 101</t>
  </si>
  <si>
    <t>Figura 102</t>
  </si>
  <si>
    <t>V2</t>
  </si>
  <si>
    <t>V1</t>
  </si>
  <si>
    <t>nov 2019 - oct 2109</t>
  </si>
  <si>
    <t>nov 2019 - dic 2018</t>
  </si>
  <si>
    <t>nov 2019 - nov 2018</t>
  </si>
  <si>
    <t>noviembre</t>
  </si>
  <si>
    <t>Unidades Vehiculares Híbridas</t>
  </si>
  <si>
    <t>1997/Nov</t>
  </si>
  <si>
    <t>1998/Nov</t>
  </si>
  <si>
    <t>1999/Nov</t>
  </si>
  <si>
    <t>2000/Nov</t>
  </si>
  <si>
    <t>2001/Nov</t>
  </si>
  <si>
    <t>2002/Nov</t>
  </si>
  <si>
    <t>2003/Nov</t>
  </si>
  <si>
    <t>2004/Nov</t>
  </si>
  <si>
    <t>2005/Nov</t>
  </si>
  <si>
    <t>2006/Nov</t>
  </si>
  <si>
    <t>2007/Nov</t>
  </si>
  <si>
    <t>2008/Nov</t>
  </si>
  <si>
    <t>2009/Nov</t>
  </si>
  <si>
    <t>2010/Nov</t>
  </si>
  <si>
    <t>2011/Nov</t>
  </si>
  <si>
    <t>2012/Nov</t>
  </si>
  <si>
    <t>2013/Nov</t>
  </si>
  <si>
    <t>2014/Nov</t>
  </si>
  <si>
    <t>2015/Nov</t>
  </si>
  <si>
    <t>2016/Nov</t>
  </si>
  <si>
    <t>2017/Nov</t>
  </si>
  <si>
    <t>2018/Nov</t>
  </si>
  <si>
    <t>2019/Nov</t>
  </si>
  <si>
    <t>Año/mes</t>
  </si>
  <si>
    <t xml:space="preserve">Baja California </t>
  </si>
  <si>
    <t>Hogares</t>
  </si>
  <si>
    <t>Hogares Jug</t>
  </si>
  <si>
    <t>gasto_tri</t>
  </si>
  <si>
    <t>gasto_juguetes</t>
  </si>
  <si>
    <t>% gasto jug</t>
  </si>
  <si>
    <t>% gasto total</t>
  </si>
  <si>
    <t>sum</t>
  </si>
  <si>
    <t>Fuente: IIEG, con información de INEGI, ENIGH 2018.</t>
  </si>
  <si>
    <t>Fuente: IIEG, con información de INEGI, DENUE de noviembre de 2019.</t>
  </si>
  <si>
    <t>Nota: Se utilizó la clase de actividad SCIAN 433312</t>
  </si>
  <si>
    <t>Jugueterías</t>
  </si>
  <si>
    <t>Fuente: IIEG, con información de INEGI, DENUE.</t>
  </si>
  <si>
    <t>Nota: Se utilizó la clase de actividad SCIAN 465212</t>
  </si>
  <si>
    <t>Fuente: IIEG, con información de INEGI, Censos Económicos 2019.</t>
  </si>
  <si>
    <t>UE nacional</t>
  </si>
  <si>
    <t>UE Jalisco</t>
  </si>
  <si>
    <t>Operaciones antes de 2019</t>
  </si>
  <si>
    <t>Iniciaron operaciones en 2019</t>
  </si>
  <si>
    <t>Hombres</t>
  </si>
  <si>
    <t>Mujeres</t>
  </si>
  <si>
    <t>Unidades económicas</t>
  </si>
  <si>
    <t>Participación porcentual del total</t>
  </si>
  <si>
    <t>Nota: Comprenden los establecimientos y las empresas que iniciaron operaciones antes de 2019 y que comparten la misma razón social en actividades como Construcción; Transportes; Servicios financieros y de seguros; Electricidad, agua y gas; y Telecomunicaciones.</t>
  </si>
  <si>
    <t>Remuneración Anual</t>
  </si>
  <si>
    <t>Tamaño de la unidad economica</t>
  </si>
  <si>
    <t xml:space="preserve">        0 a    10 personas</t>
  </si>
  <si>
    <t xml:space="preserve">     11 a    50 personas</t>
  </si>
  <si>
    <t xml:space="preserve">      51 a  250 personas</t>
  </si>
  <si>
    <t xml:space="preserve">   251 y más personas</t>
  </si>
  <si>
    <t>Manufacturas</t>
  </si>
  <si>
    <t>Servicios privados no financieros</t>
  </si>
  <si>
    <t>Resto de actividades ecónomicas</t>
  </si>
  <si>
    <t>Fuente: IIEG con datos del Censo Económico 2019, INEGI.</t>
  </si>
  <si>
    <t>Nota: * Cifras en millones de pesos. Porcentajes entre paréntesis son respecto al total, es decir, los que realizan y no realizan compras o ventas por internet.</t>
  </si>
  <si>
    <t>Nota 2:  Comprenden los establecimientos y las empresas que iniciaron operaciones antes de 2019 y que comparten la misma razón social en actividades como Construcción; Transportes; Servicios financieros y de seguros; Electricidad, agua y gas; y Telecomunicaciones.</t>
  </si>
  <si>
    <t>Actividad económica</t>
  </si>
  <si>
    <t>Total de unidades económicas</t>
  </si>
  <si>
    <t>Ingresos por suministro de bienes y servicios*</t>
  </si>
  <si>
    <t>Total nacional</t>
  </si>
  <si>
    <t>Resto de actividades económicas</t>
  </si>
  <si>
    <t xml:space="preserve">Nota: * Cifras en millones de pesos. Porcentajes entre paréntesis son respecto al total, es decir, los que realizan y no realizan compras o ventas por internet. </t>
  </si>
  <si>
    <t>Nota 2: Comprenden los establecimientos y las empresas que iniciaron operaciones antes de 2019 y que comparten la misma razón social en actividades como Construcción; Transportes; Servicios financieros y de seguros; Electricidad, agua y gas; y Telecomunicaciones.</t>
  </si>
  <si>
    <t xml:space="preserve"> 0 a    10 personas </t>
  </si>
  <si>
    <t>11 a    50 personas</t>
  </si>
  <si>
    <t>51 a  250 personas</t>
  </si>
  <si>
    <t>251 y más personas</t>
  </si>
  <si>
    <t>Unidad de medida:Millones de pesos a precios de 2013.</t>
  </si>
  <si>
    <t>Periodicidad: Anual</t>
  </si>
  <si>
    <t>var_porcentual</t>
  </si>
  <si>
    <t>Unidad de medida:Millones de pesos a precios corrientes</t>
  </si>
  <si>
    <t>Millones de pesos</t>
  </si>
  <si>
    <t>Tasa de crecimiento real</t>
  </si>
  <si>
    <t xml:space="preserve">Fuente: IIEG con información de INEGI, Sistema de Cuentas Nacionales. </t>
  </si>
  <si>
    <t xml:space="preserve">Nota: Valores en términos reales, base 2013.    </t>
  </si>
  <si>
    <t>Nota: Valores en términos reales, base 2013.</t>
  </si>
  <si>
    <t>Nota: Valores a precios constantes, base 2013.</t>
  </si>
  <si>
    <t>Fuente: IIEG con información de INEGI, Sistema de Cuentas Nacionales.</t>
  </si>
  <si>
    <t>Nota: Valores a precios corrientes, base 2013.</t>
  </si>
  <si>
    <t>Posición</t>
  </si>
  <si>
    <t>Estados</t>
  </si>
  <si>
    <t>Total de la actividad económica Jalisco</t>
  </si>
  <si>
    <t>Total actividades primaria Jalisco</t>
  </si>
  <si>
    <t>Total actividades secundarias Jalisco</t>
  </si>
  <si>
    <t>Total actividades terciarias Jalisco</t>
  </si>
  <si>
    <t>% Actividades primarias</t>
  </si>
  <si>
    <t>% Actividades secundarias</t>
  </si>
  <si>
    <t>% Actividades terciarias</t>
  </si>
  <si>
    <t>Noviembre
2019</t>
  </si>
  <si>
    <t>2019/Noviembre</t>
  </si>
  <si>
    <t xml:space="preserve">var %nov/dic </t>
  </si>
  <si>
    <t>var abs nov/dic</t>
  </si>
  <si>
    <t>var % nov/oct</t>
  </si>
  <si>
    <t>var abs nov/oct</t>
  </si>
  <si>
    <t>var % nov/dic</t>
  </si>
  <si>
    <t>var %  nov/oct</t>
  </si>
  <si>
    <t>var-nov/oct</t>
  </si>
  <si>
    <t>abs-nov/oct</t>
  </si>
  <si>
    <t>var-nov/dic</t>
  </si>
  <si>
    <t>abs-nov/dic</t>
  </si>
  <si>
    <t>019/nov</t>
  </si>
  <si>
    <t>nacional</t>
  </si>
  <si>
    <t>Secundaria</t>
  </si>
  <si>
    <t>Terciaria</t>
  </si>
  <si>
    <t>Primaria</t>
  </si>
  <si>
    <t>Nota: Cifras preliminares para octubre 2019.</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</si>
  <si>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octubre 2019.</t>
    </r>
  </si>
  <si>
    <t>ene-oct 2008</t>
  </si>
  <si>
    <t>ene-oct 2009</t>
  </si>
  <si>
    <t>ene-oct 2010</t>
  </si>
  <si>
    <t>ene-oct 2011</t>
  </si>
  <si>
    <t>ene-oct 2012</t>
  </si>
  <si>
    <t>ene-oct 2013</t>
  </si>
  <si>
    <t>ene-oct 2014</t>
  </si>
  <si>
    <t>ene-oct 2015</t>
  </si>
  <si>
    <t>ene-oct 2016</t>
  </si>
  <si>
    <t>ene-oct 2017</t>
  </si>
  <si>
    <t>ene-oct 2018</t>
  </si>
  <si>
    <t>ene-oct 2019</t>
  </si>
  <si>
    <t>Nota: Cifras preliminares para enero-octubre 2019.</t>
  </si>
  <si>
    <t>Figura 58. Producción de carne en canal en Jalisco en enero-octubre 2008 – 2019, Toneladas</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</si>
  <si>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enero-octubre 2019.</t>
    </r>
  </si>
  <si>
    <t>Figura 59. Producción de carne en canal de ganado bovino por entidad federativa, octubre 2019</t>
  </si>
  <si>
    <t>Octubre 2019 1/</t>
  </si>
  <si>
    <t>Rank Oct 2019</t>
  </si>
  <si>
    <t>Nota 2: Cifras preliminares para octubre de 2019.</t>
  </si>
  <si>
    <t>Figura 60. Producción de carne en canal de ganado porcino por entidad federativa, octubre 2019</t>
  </si>
  <si>
    <t xml:space="preserve"> </t>
  </si>
  <si>
    <t>Figura 61. Producción de carne en canal de ganado ovino por entidad federativa, octubre 2019</t>
  </si>
  <si>
    <t>Figura 62. Producción de carne en canal de ganado caprino por entidad federativa, octubre 2019</t>
  </si>
  <si>
    <t>Figura 63. Variación porcentual anual de la producción de carne en canal, nacional y Jalisco, 2018-octubre 2019</t>
  </si>
  <si>
    <t>2017-2018 / octubre 2019</t>
  </si>
  <si>
    <t>Nota 2: Cifras preliminares para enero-octubre de 2019.</t>
  </si>
  <si>
    <t>Enero-Octubre 2019 1/</t>
  </si>
  <si>
    <t>% Participación Jalisco en el Nacional                           (Ene-Oct 2019)</t>
  </si>
  <si>
    <t>Nota: Cifras preliminares para  enero-octubre 2019.</t>
  </si>
  <si>
    <t>Nota 2: Cifras preliminares para  enero-octubre 2019.</t>
  </si>
  <si>
    <t>Trab_asegNov</t>
  </si>
  <si>
    <r>
      <t xml:space="preserve">Precios promedio mensuales de gasolina premium, en estaciones de servicio de expendio al público </t>
    </r>
    <r>
      <rPr>
        <vertAlign val="superscript"/>
        <sz val="10"/>
        <color theme="1"/>
        <rFont val="Arial"/>
        <family val="2"/>
      </rPr>
      <t>1/ 2/ 3/</t>
    </r>
  </si>
  <si>
    <t xml:space="preserve">Fecha </t>
  </si>
  <si>
    <t>CLAVE</t>
  </si>
  <si>
    <t>Trabajadores Asegurados noviembre</t>
  </si>
  <si>
    <t>Trabajadores Permanentes noviembre</t>
  </si>
  <si>
    <t>Trabajadores Asegurados octubre</t>
  </si>
  <si>
    <t>Trabajadores Permanentes octubre</t>
  </si>
  <si>
    <t>oct-2019</t>
  </si>
  <si>
    <t>30%</t>
  </si>
  <si>
    <t>-0.3%</t>
  </si>
  <si>
    <t>15.3%</t>
  </si>
  <si>
    <t>10.3%</t>
  </si>
  <si>
    <t>14.4%</t>
  </si>
  <si>
    <t>1.9%</t>
  </si>
  <si>
    <t>12%</t>
  </si>
  <si>
    <t>9.9%</t>
  </si>
  <si>
    <t>6.1%</t>
  </si>
  <si>
    <t>-3.1%</t>
  </si>
  <si>
    <t>5%</t>
  </si>
  <si>
    <t>0.6%</t>
  </si>
  <si>
    <t>3.9%</t>
  </si>
  <si>
    <t>-2.4%</t>
  </si>
  <si>
    <t>2.5%</t>
  </si>
  <si>
    <t>-11%</t>
  </si>
  <si>
    <t>2.2%</t>
  </si>
  <si>
    <t>-3.8%</t>
  </si>
  <si>
    <t>2.1%</t>
  </si>
  <si>
    <t>-2.3%</t>
  </si>
  <si>
    <t>6.7%</t>
  </si>
  <si>
    <t>-6.6%</t>
  </si>
  <si>
    <t>100.0%</t>
  </si>
  <si>
    <t>1.5%</t>
  </si>
  <si>
    <t>24.2%</t>
  </si>
  <si>
    <t>5.9%</t>
  </si>
  <si>
    <t>19.7%</t>
  </si>
  <si>
    <t>3%</t>
  </si>
  <si>
    <t>9.7%</t>
  </si>
  <si>
    <t>9.5%</t>
  </si>
  <si>
    <t>-0.8%</t>
  </si>
  <si>
    <t>8.8%</t>
  </si>
  <si>
    <t>0.8%</t>
  </si>
  <si>
    <t>5.3%</t>
  </si>
  <si>
    <t>-2.9%</t>
  </si>
  <si>
    <t>5.2%</t>
  </si>
  <si>
    <t>2.7%</t>
  </si>
  <si>
    <t>2.9%</t>
  </si>
  <si>
    <t>6.4%</t>
  </si>
  <si>
    <t>2.6%</t>
  </si>
  <si>
    <t>-2.7%</t>
  </si>
  <si>
    <t>2%</t>
  </si>
  <si>
    <t>4.7%</t>
  </si>
  <si>
    <t>10.1%</t>
  </si>
  <si>
    <t>-4.1%</t>
  </si>
  <si>
    <t>3.4%</t>
  </si>
  <si>
    <t>Nota: Cifras preliminares.</t>
  </si>
  <si>
    <t>Incapacidades</t>
  </si>
  <si>
    <t>EF</t>
  </si>
  <si>
    <t>Número de Incapacidades permanentes totales /(100,000 Asegurados)</t>
  </si>
  <si>
    <t>Riesgos de trabajo calificados /(10,000 Asegurados)</t>
  </si>
  <si>
    <t>Riesgos</t>
  </si>
  <si>
    <t>Defunciones</t>
  </si>
  <si>
    <t>Número de casos de defunción por riesgos de trabajo /(100,000 Asegurados)</t>
  </si>
  <si>
    <t>2005/11</t>
  </si>
  <si>
    <t>2006/11</t>
  </si>
  <si>
    <t>2007/11</t>
  </si>
  <si>
    <t>2008/11</t>
  </si>
  <si>
    <t>2009/11</t>
  </si>
  <si>
    <t>2010/11</t>
  </si>
  <si>
    <t>2011/11</t>
  </si>
  <si>
    <t>2012/11</t>
  </si>
  <si>
    <t>2013/11</t>
  </si>
  <si>
    <t>2014/11</t>
  </si>
  <si>
    <t>2015/11</t>
  </si>
  <si>
    <t>2016/11</t>
  </si>
  <si>
    <t>2017/11</t>
  </si>
  <si>
    <t>2018/11</t>
  </si>
  <si>
    <t>2019/11</t>
  </si>
  <si>
    <t>diciembre de 2019</t>
  </si>
  <si>
    <t>Variacion</t>
  </si>
  <si>
    <t>Ciruela Roja</t>
  </si>
  <si>
    <t>Calabacita Italiana</t>
  </si>
  <si>
    <t>Naranja Valencia grande</t>
  </si>
  <si>
    <t>Guayaba</t>
  </si>
  <si>
    <t>Elote</t>
  </si>
  <si>
    <t>Jícama</t>
  </si>
  <si>
    <t>Brócoli</t>
  </si>
  <si>
    <t>Plátano Tabasco</t>
  </si>
  <si>
    <t>Nopal grande</t>
  </si>
  <si>
    <t>Cilantro</t>
  </si>
  <si>
    <t>Manzana Golden Delicious</t>
  </si>
  <si>
    <t>Chayote sin espinas</t>
  </si>
  <si>
    <t xml:space="preserve">Alimento </t>
  </si>
  <si>
    <t>27 de diciembre de 2019</t>
  </si>
  <si>
    <t>Nota: Todos los precios son en pesos por kilo. Los precios corresponden a la central de abastos de Guadalajara. La variación es respecto al 29 de noviembre de 2019 al 27 de diciembre de 2019.</t>
  </si>
  <si>
    <t>Nota: Todos los precios son precios promedio en pesos por kilo. Los precios son de la central de abastos de Guadalajara. El precio de octubre es del día 29 de noviembre de 2019, el precio de noviembre es del 27 de diciembre de 2019, el precio mínimo y máximo son los registrados en todo el mes de diciembre. La variación es respecto al 29 de noviembre de 2019 al 27 de diciembre de 2019.</t>
  </si>
  <si>
    <t>2019-10-01</t>
  </si>
  <si>
    <t>2018-10-01</t>
  </si>
  <si>
    <t>OCT %</t>
  </si>
  <si>
    <t>OCT PROM</t>
  </si>
  <si>
    <t>OCT $</t>
  </si>
  <si>
    <t>OCT EST</t>
  </si>
  <si>
    <t>2018-10-01 EST</t>
  </si>
  <si>
    <t>Figura 1. Producto Interno Bruto por entidad federativa 2018, millones de pesos constantes</t>
  </si>
  <si>
    <t>Tabla 1. Establecimientos que realizaron compras y/o ventas por internet, personal ocupado e ingresos de las empresas que realizan y no realizan compras o ventas por internet, 2018</t>
  </si>
  <si>
    <t>Tabla 2. Establecimientos que no realizaron compras y/o ventas por internet, personal ocupado e ingresos de las empresas que realizan y no realizan compras o ventas por internet, 2018</t>
  </si>
  <si>
    <t>Tabla 3. Establecimientos por actividad y tamaño a nivel nacional, 2018</t>
  </si>
  <si>
    <t>Tabla 4. Unidades económicas de comercio al por mayor de juguetes y bicicletas en Jalisco</t>
  </si>
  <si>
    <t>Tabla 5. Unidades económicas de comercio al por menor de juguetes y bicicletas en Jalisco</t>
  </si>
  <si>
    <t>Tabla 6. Variación mensual de precios al mayoreo de frutas y hortalizas en diciembre de 2019</t>
  </si>
  <si>
    <t>Tabla 7.  Precios al mayoreo de granos básicos en diciembre de 2019</t>
  </si>
  <si>
    <t>Tabla 8. Empleos en Jalisco por sector de actividad económica, noviembre vs octubre de 2019</t>
  </si>
  <si>
    <t>Tabla 9. Empleos en Jalisco por sector de actividad económica, acumulado 2019</t>
  </si>
  <si>
    <t>Tabla 10. Participación porcentual y variación anual del valor de la producción de principales subsectores manufactureros en Jalisco, octubre 2019</t>
  </si>
  <si>
    <t>Tabla 11. Participación porcentual y variación anual del personal ocupado en principales subsectores manufactureros en Jalisco, octubre 2019</t>
  </si>
  <si>
    <t>Tabla 13. Número de cabezas sacrificadas. Nacional y Jalisco, anual 2017-2018, enero-octubre 2019</t>
  </si>
  <si>
    <t>Tabla 14. Producción de carne en canal. Nacional y Jalisco, anual 2017-2018, enero-octubre 2019</t>
  </si>
  <si>
    <t>Tabla 15. Valor de producción de carne en canal, nacional y Jalisco, anual 2017-2018, enero-octubre 2019</t>
  </si>
  <si>
    <t>Tabla 16. Distribución del total de empleos de municipios, noviembre 2019</t>
  </si>
  <si>
    <t>Figura 18. Participación porcentual en el gasto total en juguetes por entidad federativa, 2018</t>
  </si>
  <si>
    <t>Figura 19. Gasto promedio por hogar en juguetes por entidad federativa, 2018</t>
  </si>
  <si>
    <t>Figura 20. Exportaciones trimestrales de Jalisco, tercer trimestre 2007-2019, millones de dólares</t>
  </si>
  <si>
    <t>Figura 21. Exportaciones del tercer trimestre de 2019, por entidad federativa, millones de dólares</t>
  </si>
  <si>
    <t>Figura 22. Principales subsectores exportadores de Jalisco en el tercer trimestre de 2019, millones de dólares</t>
  </si>
  <si>
    <t>Figura 23. Exportaciones del subsector “Fabricación de equipo de computación, comunicación, medición y de otros equipos, componentes y accesorios electrónicos” en el tercer trimestre de 2019, millones de dólares</t>
  </si>
  <si>
    <t>Figura 25. Principales subsectores exportadores tercer trimestre 2019 de Jalisco, millones de dólares</t>
  </si>
  <si>
    <t>Figura 57. Tasa de desocupación en Jalisco en noviembre, 2005-2019</t>
  </si>
  <si>
    <t>Figura 58. Tasa de desocupación mensual por entidad federativa, noviembre 2019</t>
  </si>
  <si>
    <t>Figura 59. Variación mensual en puntos porcentuales de la tasa de desocupación por entidad federativa, noviembre 2019</t>
  </si>
  <si>
    <t>Figura 60. Variación porcentual con respecto al mismo periodo del año anterior del IMAIEF de actividades secundarias de Jalisco y su promedio de últimos doce meses, enero 2013-agosto 2019</t>
  </si>
  <si>
    <t>Figura 68.Valor de la producción de la industria de la construcción en Jalisco, cifras mensuales en millones de pesos constantes, enero 2013-octubre 2019</t>
  </si>
  <si>
    <t>Figura 69. Variación porcentual anual de la producción de los últimos doce meses de la industria de la construcción en Jalisco, enero 2013-octubre 2019</t>
  </si>
  <si>
    <t xml:space="preserve"> Figura 70. Distribución porcentual de la producción de la industria de la construcción por entidad federativa, octubre 2019</t>
  </si>
  <si>
    <t>Figura 71. Variación porcentual anual de la producción de la industria de la construcción por entidad federativa, octubre 2019</t>
  </si>
  <si>
    <t>Figura 74. Ingresos provenientes del mercado extranjero que obtuvieron los establecimientos manufactureros del programa IMMEX en Jalisco. Cifras mensuales en millones de pesos,  enero 2013-octubre 2019</t>
  </si>
  <si>
    <t>Figura 75. Ingresos provenientes del mercado extranjero que obtuvieron los establecimientos no manufactureros en el programa IMMEX en Jalisco. Cifras mensuales en millones de pesos,  enero 2013-octubre 2019</t>
  </si>
  <si>
    <t>Figura 76. Ingresos provenientes del mercado extranjero que obtuvieron los establecimientos manufactureros y no manufactureros en el programa IMMEX en Jalisco.  Cifras acumuladas anuales en millones de pesos y su variación anual,  enero 2013-octubre 2019</t>
  </si>
  <si>
    <t>Figura 77. Número de establecimientos manufactureros y no manufactureros en el programa IMMEX en Jalisco,  enero 2013-octubre 2019</t>
  </si>
  <si>
    <t>Figura 78. Distribución porcentual de los establecimientos manufactureros y no manufactureros con programa IMMEX por entidad federativa,  octubre 2019</t>
  </si>
  <si>
    <t>Figura 79 Personal ocupado en establecimientos manufactureros y no manufactureros en el programa IMMEX en Jalisco,  enero 2013-octubre 2019</t>
  </si>
  <si>
    <t>Figura 80. Variación porcentual anual de personal ocupado en establecimientos manufactureros y no manufactureros en el programa IMMEX en Jalisco,  enero 2013-octubre 2019</t>
  </si>
  <si>
    <t>Figura 81. Distribución porcentual del personal ocupado de los establecimientos manufactureros y no manufactureros con programa IMMEX por entidad federativa,  octubre 2019</t>
  </si>
  <si>
    <t>Figura 82. Variación porcentual anual de los ingresos por suministro de bienes y servicios de empresas de comercio al por mayor por entidad federativa, octubre de 2019</t>
  </si>
  <si>
    <t>Figura 83. Variación porcentual anual del personal ocupado de las empresas de comercio al por mayor, octubre de 2019</t>
  </si>
  <si>
    <t>Figura 84. Variación porcentual anual de los ingresos por suministro de bienes y servicios de empresas de comercio al por menor por entidad federativa, octubre de 2019</t>
  </si>
  <si>
    <t>Figura 85. Variación porcentual anual del personal ocupado de las empresas de comercio al por menor, octubre de 2019</t>
  </si>
  <si>
    <t>Figura 86. Unidades vendidas de vehículos eléctricos e híbridos (conectables y no conectables) en Jalisco, mensual 2016-2019</t>
  </si>
  <si>
    <t>Figura 89. Vehículos híbridos y eléctricos vendidos por cada millón de habitantes por entidad federativa, Septiembre de 2019</t>
  </si>
  <si>
    <t>Figura 90. Número de cabezas sacrificadas en Jalisco en octubre 2008 – 2019</t>
  </si>
  <si>
    <t>Figura 91. Producción de carne en canal en Jalisco en octubre 2008 – 2019, Toneladas</t>
  </si>
  <si>
    <t>Figura 92. Número de cabezas sacrificadas en Jalisco en enero-octubre 2008 – 2019</t>
  </si>
  <si>
    <t>Figura 93. Producción de carne en canal en Jalisco en enero-octubre 2008 – 2019, Toneladas</t>
  </si>
  <si>
    <t>Figura 94. Producción de carne en canal de ganado bovino por entidad federativa, octubre 2019</t>
  </si>
  <si>
    <t>Figura 95. Producción de carne en canal de ganado porcino por entidad federativa, octubre 2019</t>
  </si>
  <si>
    <t>Figura 96. Producción de carne en canal de ganado ovino por entidad federativa, octubre 2019</t>
  </si>
  <si>
    <t>Figura 97. Producción de carne en canal de ganado caprino por entidad federativa, octubre 2019</t>
  </si>
  <si>
    <t>Figura 98. Variación porcentual anual de la producción de carne en canal, nacional y Jalisco, 2018-octubre2019</t>
  </si>
  <si>
    <t>Figura 98. Variación porcentual anual de la producción de carne en canal, nacional y Jalisco, 2018-octubre 2019</t>
  </si>
  <si>
    <t>Figura 99 - 107.  Empleo de noviembre 2019</t>
  </si>
  <si>
    <t>Figura 3. Participación porcentual en el PIB nacional a precios constantes por entidad federativa en 2018</t>
  </si>
  <si>
    <t>Figura 5. PIB en pesos constantes y tasa de crecimiento real de Jalisco, 2003-2018</t>
  </si>
  <si>
    <t>Figura 6. Serie histórica del PIB de Jalisco por actividad económica en millones de pesos constantes, 2003-2018</t>
  </si>
  <si>
    <t>Figura 10. Unidades económicas en el Censo Económico 2019 a nivel nacional y en Jalisco</t>
  </si>
  <si>
    <t xml:space="preserve">Figura 11.  Personal ocupado en las unidades económicas por sexo, Censo Económico 2019 </t>
  </si>
  <si>
    <t>Figura 12. Total de personas ocupadas en las unidades económicas por entidad federativa, 2019</t>
  </si>
  <si>
    <t>Figura 14. Personal ocupado por actividad y tamaño de los establecimientos a nivel nacional, 2018</t>
  </si>
  <si>
    <t>Figura 15.Cifras preliminares de Riesgos de trabajo calificados, enero-noviembre 2019</t>
  </si>
  <si>
    <t>Figura 16.  Cifras preliminares del número de Incapacidades permanentes totales, enero-noviembre 2019</t>
  </si>
  <si>
    <t>Figura 17.  Cifras preliminares del número de casos de defunción por riesgos de trabajo, enero-noviembre 2019</t>
  </si>
  <si>
    <t>Fuente: IIEG con información de INEGI.</t>
  </si>
  <si>
    <t>Nota: los elementos con C están ocultos por critero de confidencialidad</t>
  </si>
  <si>
    <t>Qt</t>
  </si>
  <si>
    <t>Exportaciones totales</t>
  </si>
  <si>
    <t>Exportaciones MDD</t>
  </si>
  <si>
    <t>III</t>
  </si>
  <si>
    <t>Trimestre MDD</t>
  </si>
  <si>
    <t xml:space="preserve"> Yucatán</t>
  </si>
  <si>
    <t xml:space="preserve"> Zacatecas</t>
  </si>
  <si>
    <t>Exp MDD</t>
  </si>
  <si>
    <t>315 Fabricación de prendas de vestir</t>
  </si>
  <si>
    <t>323 Impresión e industrias conexas</t>
  </si>
  <si>
    <t xml:space="preserve"> Subsectores no especificados</t>
  </si>
  <si>
    <t>314 Fabricación de productos textiles, excepto prendas de vestir</t>
  </si>
  <si>
    <t>324 Fabricación de productos derivados del petróleo y del carbón</t>
  </si>
  <si>
    <t>313 Fabricación de insumos textiles y acabado de textiles</t>
  </si>
  <si>
    <t>333 Fabricación de maquinaria y equipo</t>
  </si>
  <si>
    <t>335 Fabricación de accesorios, aparatos eléctricos y equipo de generación de energía eléctrica</t>
  </si>
  <si>
    <t>312 Industria de las bebidas y el tabaco</t>
  </si>
  <si>
    <t>211 Extracción de petróleo y gas</t>
  </si>
  <si>
    <t>212 Minería de minerales metálicos y no metálicos, excepto petróleo y gas</t>
  </si>
  <si>
    <t>321 Industria de la madera</t>
  </si>
  <si>
    <t xml:space="preserve">335 Fabricación de accesorios, aparatos eléctricos y equipo de generación de energía eléctrica </t>
  </si>
  <si>
    <t>Annio</t>
  </si>
  <si>
    <t>I</t>
  </si>
  <si>
    <t>II</t>
  </si>
  <si>
    <t>2007</t>
  </si>
  <si>
    <t>2008</t>
  </si>
  <si>
    <t>2009</t>
  </si>
  <si>
    <t>2010</t>
  </si>
  <si>
    <t>2011</t>
  </si>
  <si>
    <t>2012</t>
  </si>
  <si>
    <t>total</t>
  </si>
  <si>
    <t>per</t>
  </si>
  <si>
    <t>Extracción de petróleo y gas</t>
  </si>
  <si>
    <t>Minería de minerales metálicos y no metálicos, excepto petróleo y gas</t>
  </si>
  <si>
    <t>C</t>
  </si>
  <si>
    <t>Fabricación de prendas de vestir</t>
  </si>
  <si>
    <t>Subsectores no especificados</t>
  </si>
  <si>
    <t>Industria de la madera</t>
  </si>
  <si>
    <t>Impresión e industrias conexas</t>
  </si>
  <si>
    <t>Fabricación de productos textiles, excepto prendas de vestir</t>
  </si>
  <si>
    <t>Fabricación de productos derivados del petróleo y del carbón</t>
  </si>
  <si>
    <t>Fabricación de muebles, colchones y persianas</t>
  </si>
  <si>
    <t>Fabricación de insumos textiles y acabado de textiles</t>
  </si>
  <si>
    <t>Curtido y acabado de cuero y piel, y fabricación de productos de cuero, piel y materiales sucedáneos</t>
  </si>
  <si>
    <t>Industria del papel</t>
  </si>
  <si>
    <t>Fabricación de maquinaria y equipo</t>
  </si>
  <si>
    <t>Otras industrias manufactureras</t>
  </si>
  <si>
    <t>Fabricación de productos a base de minerales no metálicos</t>
  </si>
  <si>
    <t>Industrias metálicas básicas</t>
  </si>
  <si>
    <t>Fabricación de accesorios, aparatos eléctricos y equipo de generación de energía eléctrica</t>
  </si>
  <si>
    <t>Fabricación de productos metálicos</t>
  </si>
  <si>
    <t>Industria alimentaria</t>
  </si>
  <si>
    <t>Industria química</t>
  </si>
  <si>
    <t>Industria de las bebidas y el tabaco</t>
  </si>
  <si>
    <t>Industria del plástico y del hule</t>
  </si>
  <si>
    <t>Fabricación de equipo de transporte</t>
  </si>
  <si>
    <t>Fabricación de equipo de computación, comunicación, medición y de otros equipos, componentes y accesorios electrónicos</t>
  </si>
  <si>
    <t>Figura 26. Inflación mensual anualizada, enero 2013 - noviembre 2019</t>
  </si>
  <si>
    <t>Figura 27. Inflación mensual anualizada de noviembre 2019 por ciudades</t>
  </si>
  <si>
    <t>Figura 28. Precio promedio mensual de la gasolina regular, premium y diésel en Jalisco, octubre – noviembre 2019, pesos constantes</t>
  </si>
  <si>
    <t>Figura 29. Precio promedio mensual de la gasolina regular en Jalisco y México, enero 2017 - noviembre 2019, a pesos constantes</t>
  </si>
  <si>
    <t>Figura 30. Precio promedio mensual de la gasolina premium Jalisco y México, enero 2017 a noviembre 2019, a pesos constantes</t>
  </si>
  <si>
    <t>Figura 31. Precio promedio mensual de diésel en Jalisco y México, enero 2017 - noviembre 2019, a pesos constantes</t>
  </si>
  <si>
    <t>Figura 32. Precio promedio gasolina regular, premium, diésel, noviembre 2019</t>
  </si>
  <si>
    <t>Figura 34. Empleos generados por entidad federativa, noviembre 2019</t>
  </si>
  <si>
    <t>Figura 35. Variación porcentual mensual de empleos generados por entidad federativa, noviembre 2019</t>
  </si>
  <si>
    <t>Figura 36. Empleos nuevos acumulados de enero a noviembre 1998- 2019</t>
  </si>
  <si>
    <t>Figura 37. Empleos generados por entidad federativa, acumulado enero a noviembre de 2019</t>
  </si>
  <si>
    <t>Figura 38. Variación porcentual acumulada de enero a noviembre de 2019</t>
  </si>
  <si>
    <t>Figura 39. Empleos formales temporales y permanentes por entidad federativa, noviembre 2019</t>
  </si>
  <si>
    <t>Figura 40. Los 20 municipios de Jalisco con mayor generación de empleo formal en noviembre de 2019</t>
  </si>
  <si>
    <t>Figura 42. Los 20 municipios de Jalisco con mayor generación de empleo formal en noviembre de 2019</t>
  </si>
  <si>
    <t>Figura 43. Los 20 municipios de Jalisco con mayor pérdida de empleo formal total, por tipo permanente y eventual, noviembre 2019</t>
  </si>
  <si>
    <t>Figura 41. Los 20 municipios de Jalisco con mayor generación de empleo formal total, por tipo permanente y eventual, noviembre 2019</t>
  </si>
  <si>
    <t>Figura 44. Trabajadores asegurados en Jalisco por sector, 2013-noviembre 2019</t>
  </si>
  <si>
    <t>Figura 45. Porcentaje de participación de trabajadores asegurados por división de actividad económica en Jalisco, noviembre 2019</t>
  </si>
  <si>
    <t>Figura 46. Serie histórica de trabajadores asegurados del sector agricultura, ganadería, silvicultura, pesca y caza de Jalisco, 2013-noviembre 2019</t>
  </si>
  <si>
    <t>Figura 47. Distribución porcentual de los trabajadores asegurados del sector agropecuario de Jalisco por subsector, noviembre 2019</t>
  </si>
  <si>
    <t>Figura 48. Serie histórica del empleo formal en el sector industria de la transformación de Jalisco, 2013-noviembre 2019</t>
  </si>
  <si>
    <t>Figura 49. Distribución porcentual de los trabajadores asegurados del sector industria de la transformación de Jalisco por subsector, noviembre 2019</t>
  </si>
  <si>
    <t>Figura 50. Serie histórica de los trabajadores asegurados en el IMSS del sector comercio de Jalisco, 2013-noviembre 2019</t>
  </si>
  <si>
    <t>Figura 51. Distribución porcentual de los trabajadores asegurados del sector comercio de Jalisco por subsector, noviembre 2019</t>
  </si>
  <si>
    <t>Figura 52. Serie histórica de los trabajadores asegurados al IMSS del sector servicios de Jalisco, 2013-noviembre 2019</t>
  </si>
  <si>
    <t>Figura 53. Porcentaje de participación de los trabajadores asegurados del sector servicios, noviembre 2019</t>
  </si>
  <si>
    <t>Figura 54. Patrones registrados en el IMSS en Jalisco, 2013-noviembre 2019</t>
  </si>
  <si>
    <t>Figura 55. Patrones de Jalisco registrados en el IMSS, por división económica noviembre de 2019</t>
  </si>
  <si>
    <t>Figura 56. Patrones de Jalisco registrados en el IMSS, por tamaño, noviembre de 2019</t>
  </si>
  <si>
    <t>IIEG, 27/12/2019</t>
  </si>
  <si>
    <t>Tabla 15</t>
  </si>
  <si>
    <t>Tabla 16</t>
  </si>
  <si>
    <t>Figura 49</t>
  </si>
  <si>
    <t>Figura 50</t>
  </si>
  <si>
    <t>Figura 51</t>
  </si>
  <si>
    <t>Figura 52</t>
  </si>
  <si>
    <t>Figura 7. Figura 7. Participación porcentual en el PIB del sector primario por entidad federativa, 2018</t>
  </si>
  <si>
    <t>Figura 8. Participación porcentual en el PIB del sector secundario por entidad federativa, 2018</t>
  </si>
  <si>
    <t>Figura 9. Participación porcentual en el PIB del sector terciario por entidad federativa, 2018</t>
  </si>
  <si>
    <t>Figura 24. Figura 24. Exportaciones acumuladas al tercer trimestre de Jalisco en millones de dólares, 2007-2019</t>
  </si>
  <si>
    <t>Figura 24. Exportaciones acumuladas al tercer trimestre de Jalisco en millones de dólares, 2007-2019</t>
  </si>
  <si>
    <t>Figura 2. Tasa de crecimiento anual del PIB por entidad federativa, 2018</t>
  </si>
  <si>
    <t>Figura 4. Participación por entidad federativa en el PIB nacional a precios corrientes, 2018</t>
  </si>
  <si>
    <t xml:space="preserve">Figura 13. Remuneración promedio anual por persona ocupada en pesos, por entidad federativa 2018 </t>
  </si>
  <si>
    <t>Figura 33. Empleos generados en noviembre en Jalisco, 1998-2019</t>
  </si>
  <si>
    <t>Figura 42. Los 20 municipios de Jalisco con mayor pérdida de empleo formal en noviembre de 2019</t>
  </si>
  <si>
    <t>Figura 61. Variación porcentual anual del IMAIEF del total de las actividades secundarias por entidad federativa, agosto 2019</t>
  </si>
  <si>
    <t>Figura 62. Variación porcentual con respecto al mismo periodo del año anterior del IMAIEF de actividades secundarias, industria de la construcción e industrias manufactureras de Jalisco, agosto 2019</t>
  </si>
  <si>
    <t>Figura 63. Indicador Mensual de la Industria de la Construcción de Jalisco, variación porcentual anual y variación promedio anual, enero 2013-agosto 2019</t>
  </si>
  <si>
    <t>Figura 65. Indicador Mensual de las Industrias Manufactureras de Jalisco, variación porcentual anual y variación promedio anual, enero 2013-agosto 2019</t>
  </si>
  <si>
    <t>Figura 66. Variación porcentual anual del IMAIEF de las industrias manufactureras por entidad federativa, agosto 2019</t>
  </si>
  <si>
    <t>Figura 67. Valor de la producción de la industria de la construcción en Jalisco, cifras mensuales en millones de pesos constantes, octubre 2006-octubre 2019</t>
  </si>
  <si>
    <t>Figura 72. Variación porcentual anual del personal ocupado de la industria manufacturera por entidad federativa, octubre 2019</t>
  </si>
  <si>
    <t>Figura 88. Vehículos híbridos y eléctricos vendidos por entidad federativa, septiembre 2019</t>
  </si>
  <si>
    <t>Figura 7.Participación porcentual en el PIB del sector primario por entidad federativa, 2018</t>
  </si>
  <si>
    <t>Tabla 12: Indicadores de empresas comerciales de Jalisco. Variación porcentual anualizada, últimos doce meses</t>
  </si>
  <si>
    <t>Figura 15.Cifras preliminares de riesgos de trabajo calificados, enero-noviembre 2019</t>
  </si>
  <si>
    <t>Figura 17.  Cifras preliminares de número de casos de defunción por riesgos de trabajo, enero-noviembre 2019</t>
  </si>
  <si>
    <t>Figura 16.  Cifras preliminares de número de Incapacidades permanentes totales, enero-noviembre 2019</t>
  </si>
  <si>
    <t>Figura 36. Empleos nuevos acumulados de enero a noviembre, 1998- 2019</t>
  </si>
  <si>
    <t>Figura 60. Indicador Mensual de la Actividad Industrial de Jalisco. Variación porcentual con respecto al mismo periodo del año anterior del IMAIEF de actividades secundarias de Jalisco y su promedio de últimos doce meses, enero 2013-agosto 2019</t>
  </si>
  <si>
    <t>Figura 64.  Variación porcentual anual del IMAIEF de la industria de la construcción por entidad federativa, agosto 2019</t>
  </si>
  <si>
    <t>Figura 73. . Variación porcentual anual de las horas trabajadas por el personal ocupado total en la industria manufacturera por entidad federativa, octubre 2019</t>
  </si>
  <si>
    <t>Figura 79. Personal ocupado en establecimientos manufactureros y no manufactureros en el programa IMMEX en Jalisco,  enero 2013-octubre 2019</t>
  </si>
  <si>
    <t>Figura 80. Variación porcentual anual del personal ocupado en establecimientos manufactureros y no manufactureros en el programa IMMEX en Jalisco,  enero 2013-octubre 2019</t>
  </si>
  <si>
    <t>Figura 87. Distribución porcentual de unidades vendidas de vehículos eléctricos e híbridos (conectables y no conectables) en Jalisco en, septiembre 2019</t>
  </si>
  <si>
    <t>Figura 89. Vehículos híbridos y eléctricos vendidos por cada millón de habitantes por entidad federativa, septiembre de 2019</t>
  </si>
  <si>
    <t>Tabla 10. Participación porcentual y variación anual del valor de la producción de principales subsectores manufactureros en Jalisco en términos reales, octubre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</si>
</sst>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quot;* #,##0.00_-;\-&quot;$&quot;* #,##0.00_-;_-&quot;$&quot;* &quot;-&quot;??_-;_-@_-"/>
    <numFmt numFmtId="43" formatCode="_-* #,##0.00_-;\-* #,##0.00_-;_-* &quot;-&quot;??_-;_-@_-"/>
    <numFmt numFmtId="164" formatCode="_-* #,##0.0_-;\-* #,##0.0_-;_-* &quot;-&quot;??_-;_-@_-"/>
    <numFmt numFmtId="165" formatCode="0.0"/>
    <numFmt numFmtId="166" formatCode="_(* #,##0.00_);_(* \(#,##0.00\);_(* &quot;-&quot;??_);_(@_)"/>
    <numFmt numFmtId="167" formatCode="0.0%"/>
    <numFmt numFmtId="168" formatCode="_-* #,##0_-;\-* #,##0_-;_-* &quot;-&quot;??_-;_-@_-"/>
    <numFmt numFmtId="169" formatCode="* #,##0"/>
    <numFmt numFmtId="170" formatCode="0.000"/>
    <numFmt numFmtId="171" formatCode="#,##0.0"/>
    <numFmt numFmtId="172" formatCode="#,###"/>
    <numFmt numFmtId="173" formatCode="###,###,##0"/>
    <numFmt numFmtId="174" formatCode="\(0.0%\)"/>
    <numFmt numFmtId="175" formatCode="&quot;$&quot;#,##0.00"/>
  </numFmts>
  <fonts count="3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theme="1"/>
      <name val="Arial"/>
      <family val="2"/>
    </font>
    <font>
      <b/>
      <sz val="10"/>
      <name val="Arial"/>
      <family val="2"/>
    </font>
    <font>
      <sz val="11"/>
      <color rgb="FF000000"/>
      <name val="Calibri"/>
      <family val="2"/>
      <scheme val="minor"/>
    </font>
    <font>
      <sz val="10"/>
      <color rgb="FF000000"/>
      <name val="Arial"/>
      <family val="2"/>
    </font>
    <font>
      <sz val="11"/>
      <name val="Calibri"/>
      <family val="2"/>
    </font>
    <font>
      <sz val="10"/>
      <name val="Arial"/>
      <family val="2"/>
    </font>
    <font>
      <b/>
      <sz val="10"/>
      <color rgb="FFFFFFFF"/>
      <name val="Arial"/>
      <family val="2"/>
    </font>
    <font>
      <sz val="11"/>
      <name val="Calibri"/>
      <family val="2"/>
    </font>
    <font>
      <sz val="11"/>
      <color indexed="8"/>
      <name val="Calibri"/>
      <family val="2"/>
      <scheme val="minor"/>
    </font>
    <font>
      <b/>
      <sz val="10"/>
      <color rgb="FF000000"/>
      <name val="Arial"/>
      <family val="2"/>
    </font>
    <font>
      <sz val="12"/>
      <color theme="1"/>
      <name val="Arial"/>
      <family val="2"/>
    </font>
    <font>
      <sz val="12"/>
      <name val="Helv"/>
    </font>
    <font>
      <sz val="10"/>
      <name val="Times New Roman"/>
      <family val="1"/>
    </font>
    <font>
      <sz val="10"/>
      <color theme="0"/>
      <name val="Arial"/>
      <family val="2"/>
    </font>
    <font>
      <b/>
      <sz val="10"/>
      <color theme="0"/>
      <name val="Arial"/>
      <family val="2"/>
    </font>
    <font>
      <sz val="10"/>
      <name val="MS Sans Serif"/>
      <family val="2"/>
    </font>
    <font>
      <sz val="10"/>
      <name val="MS Sans Serif"/>
      <family val="2"/>
    </font>
    <font>
      <sz val="10"/>
      <color rgb="FFFFFFFF"/>
      <name val="Arial"/>
      <family val="2"/>
    </font>
    <font>
      <u/>
      <sz val="10"/>
      <color theme="10"/>
      <name val="Arial"/>
      <family val="2"/>
    </font>
    <font>
      <vertAlign val="superscript"/>
      <sz val="10"/>
      <color theme="1"/>
      <name val="Arial"/>
      <family val="2"/>
    </font>
    <font>
      <b/>
      <sz val="11"/>
      <color theme="0"/>
      <name val="Calibri"/>
      <family val="2"/>
      <scheme val="minor"/>
    </font>
    <font>
      <sz val="11"/>
      <name val="Calibri"/>
      <family val="2"/>
      <scheme val="minor"/>
    </font>
    <font>
      <sz val="11"/>
      <color theme="1"/>
      <name val="Arial"/>
      <family val="2"/>
    </font>
    <font>
      <b/>
      <sz val="11"/>
      <color theme="1"/>
      <name val="Arial"/>
      <family val="2"/>
    </font>
    <font>
      <b/>
      <sz val="10"/>
      <color theme="1"/>
      <name val="Arial"/>
      <family val="2"/>
    </font>
  </fonts>
  <fills count="29">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3B3838"/>
        <bgColor indexed="64"/>
      </patternFill>
    </fill>
    <fill>
      <patternFill patternType="solid">
        <fgColor rgb="FFFBBB27"/>
        <bgColor indexed="64"/>
      </patternFill>
    </fill>
    <fill>
      <patternFill patternType="solid">
        <fgColor rgb="FFDBDBDB"/>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5A5E62"/>
        <bgColor indexed="64"/>
      </patternFill>
    </fill>
    <fill>
      <patternFill patternType="solid">
        <fgColor rgb="FFFFFFFF"/>
        <bgColor indexed="64"/>
      </patternFill>
    </fill>
    <fill>
      <patternFill patternType="solid">
        <fgColor rgb="FF393D3F"/>
        <bgColor indexed="64"/>
      </patternFill>
    </fill>
    <fill>
      <patternFill patternType="solid">
        <fgColor rgb="FFD9D9D9"/>
        <bgColor indexed="64"/>
      </patternFill>
    </fill>
    <fill>
      <patternFill patternType="solid">
        <fgColor rgb="FFBF9000"/>
        <bgColor indexed="64"/>
      </patternFill>
    </fill>
    <fill>
      <patternFill patternType="solid">
        <fgColor rgb="FFBFBFBF"/>
        <bgColor indexed="64"/>
      </patternFill>
    </fill>
    <fill>
      <patternFill patternType="solid">
        <fgColor rgb="FFC9C9C9"/>
        <bgColor indexed="64"/>
      </patternFill>
    </fill>
    <fill>
      <patternFill patternType="solid">
        <fgColor rgb="FF606868"/>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rgb="FF3A3838"/>
        <bgColor indexed="64"/>
      </patternFill>
    </fill>
    <fill>
      <patternFill patternType="solid">
        <fgColor theme="0" tint="-0.249977111117893"/>
        <bgColor indexed="64"/>
      </patternFill>
    </fill>
    <fill>
      <patternFill patternType="solid">
        <fgColor rgb="FF004A98"/>
        <bgColor indexed="64"/>
      </patternFill>
    </fill>
    <fill>
      <patternFill patternType="solid">
        <fgColor rgb="FF0070BE"/>
        <bgColor indexed="64"/>
      </patternFill>
    </fill>
    <fill>
      <patternFill patternType="solid">
        <fgColor theme="7" tint="0.79998168889431442"/>
        <bgColor indexed="64"/>
      </patternFill>
    </fill>
    <fill>
      <patternFill patternType="solid">
        <fgColor rgb="FFD0CECE"/>
        <bgColor indexed="64"/>
      </patternFill>
    </fill>
  </fills>
  <borders count="2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top/>
      <bottom style="medium">
        <color rgb="FFA6A6A6"/>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right style="medium">
        <color indexed="64"/>
      </right>
      <top/>
      <bottom/>
      <diagonal/>
    </border>
    <border>
      <left style="thin">
        <color rgb="FFC0C0C0"/>
      </left>
      <right style="thin">
        <color rgb="FFC0C0C0"/>
      </right>
      <top style="thin">
        <color rgb="FFC0C0C0"/>
      </top>
      <bottom style="thin">
        <color rgb="FFC0C0C0"/>
      </bottom>
      <diagonal/>
    </border>
    <border>
      <left/>
      <right style="medium">
        <color rgb="FFFFFFFF"/>
      </right>
      <top/>
      <bottom/>
      <diagonal/>
    </border>
    <border>
      <left style="medium">
        <color rgb="FFFFFFFF"/>
      </left>
      <right/>
      <top/>
      <bottom/>
      <diagonal/>
    </border>
    <border>
      <left/>
      <right/>
      <top style="thin">
        <color auto="1"/>
      </top>
      <bottom style="thin">
        <color auto="1"/>
      </bottom>
      <diagonal/>
    </border>
  </borders>
  <cellStyleXfs count="50">
    <xf numFmtId="0" fontId="0" fillId="0" borderId="0"/>
    <xf numFmtId="43" fontId="8" fillId="0" borderId="0" applyFont="0" applyFill="0" applyBorder="0" applyAlignment="0" applyProtection="0"/>
    <xf numFmtId="0" fontId="9" fillId="0" borderId="0" applyNumberFormat="0" applyFill="0" applyBorder="0" applyAlignment="0" applyProtection="0"/>
    <xf numFmtId="0" fontId="10" fillId="0" borderId="0"/>
    <xf numFmtId="0" fontId="13" fillId="0" borderId="0"/>
    <xf numFmtId="9" fontId="8" fillId="0" borderId="0" applyFont="0" applyFill="0" applyBorder="0" applyAlignment="0" applyProtection="0"/>
    <xf numFmtId="0" fontId="16" fillId="0" borderId="0"/>
    <xf numFmtId="166" fontId="16" fillId="0" borderId="0" applyFont="0" applyFill="0" applyBorder="0" applyAlignment="0" applyProtection="0"/>
    <xf numFmtId="9" fontId="16" fillId="0" borderId="0" applyFont="0" applyFill="0" applyBorder="0" applyAlignment="0" applyProtection="0"/>
    <xf numFmtId="0" fontId="18"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9" fillId="0" borderId="0"/>
    <xf numFmtId="0" fontId="8" fillId="0" borderId="0"/>
    <xf numFmtId="39" fontId="22" fillId="0" borderId="0"/>
    <xf numFmtId="9" fontId="8" fillId="0" borderId="0" applyFont="0" applyFill="0" applyBorder="0" applyAlignment="0" applyProtection="0"/>
    <xf numFmtId="0" fontId="23" fillId="0" borderId="0"/>
    <xf numFmtId="0" fontId="26" fillId="0" borderId="0"/>
    <xf numFmtId="9" fontId="27" fillId="0" borderId="0" applyFont="0" applyFill="0" applyBorder="0" applyAlignment="0" applyProtection="0"/>
    <xf numFmtId="0" fontId="10" fillId="0" borderId="0"/>
    <xf numFmtId="43" fontId="13" fillId="0" borderId="0" applyFont="0" applyFill="0" applyBorder="0" applyAlignment="0" applyProtection="0"/>
    <xf numFmtId="0" fontId="15" fillId="0" borderId="0"/>
    <xf numFmtId="9" fontId="15" fillId="0" borderId="0" applyFont="0" applyFill="0" applyBorder="0" applyAlignment="0" applyProtection="0"/>
    <xf numFmtId="0" fontId="13" fillId="0" borderId="0"/>
    <xf numFmtId="9" fontId="10" fillId="0" borderId="0" applyFont="0" applyFill="0" applyBorder="0" applyAlignment="0" applyProtection="0"/>
    <xf numFmtId="43" fontId="8" fillId="0" borderId="0" applyFont="0" applyFill="0" applyBorder="0" applyAlignment="0" applyProtection="0"/>
    <xf numFmtId="9" fontId="19" fillId="0" borderId="0" applyFont="0" applyFill="0" applyBorder="0" applyAlignment="0" applyProtection="0"/>
    <xf numFmtId="43" fontId="7" fillId="0" borderId="0" applyFont="0" applyFill="0" applyBorder="0" applyAlignment="0" applyProtection="0"/>
    <xf numFmtId="0" fontId="21"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4" fontId="11" fillId="0" borderId="0" applyFont="0" applyFill="0" applyBorder="0" applyAlignment="0" applyProtection="0"/>
  </cellStyleXfs>
  <cellXfs count="361">
    <xf numFmtId="0" fontId="0" fillId="0" borderId="0" xfId="0"/>
    <xf numFmtId="0" fontId="10" fillId="0" borderId="0" xfId="3" applyFont="1"/>
    <xf numFmtId="0" fontId="11" fillId="0" borderId="0" xfId="0" applyFont="1"/>
    <xf numFmtId="0" fontId="11" fillId="0" borderId="0" xfId="0" applyFont="1" applyAlignment="1">
      <alignment horizontal="left" vertical="center"/>
    </xf>
    <xf numFmtId="0" fontId="11" fillId="0" borderId="2" xfId="0" applyFont="1" applyBorder="1"/>
    <xf numFmtId="0" fontId="11" fillId="0" borderId="0" xfId="0" applyFont="1" applyAlignment="1">
      <alignment horizontal="justify" vertical="center"/>
    </xf>
    <xf numFmtId="0" fontId="14" fillId="0" borderId="0" xfId="0" applyFont="1" applyAlignment="1">
      <alignment horizontal="left" vertical="center"/>
    </xf>
    <xf numFmtId="3" fontId="14" fillId="0" borderId="0" xfId="0" applyNumberFormat="1" applyFont="1" applyAlignment="1">
      <alignment horizontal="left" vertical="center"/>
    </xf>
    <xf numFmtId="10" fontId="14" fillId="0" borderId="0" xfId="5" applyNumberFormat="1" applyFont="1" applyAlignment="1">
      <alignment horizontal="left" vertical="center"/>
    </xf>
    <xf numFmtId="169" fontId="11" fillId="0" borderId="0" xfId="0" applyNumberFormat="1" applyFont="1"/>
    <xf numFmtId="10" fontId="11" fillId="0" borderId="0" xfId="0" applyNumberFormat="1" applyFont="1"/>
    <xf numFmtId="0" fontId="11" fillId="0" borderId="0" xfId="0" applyFont="1" applyBorder="1"/>
    <xf numFmtId="169" fontId="11" fillId="0" borderId="0" xfId="0" applyNumberFormat="1" applyFont="1" applyBorder="1"/>
    <xf numFmtId="0" fontId="11" fillId="0" borderId="2" xfId="0" applyFont="1" applyBorder="1" applyAlignment="1">
      <alignment horizontal="left" vertical="center"/>
    </xf>
    <xf numFmtId="3" fontId="11" fillId="0" borderId="2" xfId="0" applyNumberFormat="1" applyFont="1" applyBorder="1" applyAlignment="1">
      <alignment horizontal="left" vertical="center"/>
    </xf>
    <xf numFmtId="10" fontId="11" fillId="0" borderId="2" xfId="0" applyNumberFormat="1" applyFont="1" applyBorder="1" applyAlignment="1">
      <alignment horizontal="left" vertical="center"/>
    </xf>
    <xf numFmtId="10" fontId="11" fillId="0" borderId="2" xfId="5" applyNumberFormat="1" applyFont="1" applyBorder="1" applyAlignment="1">
      <alignment horizontal="left" vertical="center"/>
    </xf>
    <xf numFmtId="0" fontId="11" fillId="0" borderId="0" xfId="14" applyFont="1"/>
    <xf numFmtId="0" fontId="10" fillId="0" borderId="0" xfId="15" applyNumberFormat="1" applyFont="1" applyBorder="1" applyAlignment="1">
      <alignment vertical="center"/>
    </xf>
    <xf numFmtId="0" fontId="11" fillId="0" borderId="0" xfId="0" applyFont="1" applyAlignment="1">
      <alignment horizontal="center"/>
    </xf>
    <xf numFmtId="0" fontId="10" fillId="0" borderId="2" xfId="15" applyNumberFormat="1" applyFont="1" applyBorder="1" applyAlignment="1">
      <alignment vertical="center"/>
    </xf>
    <xf numFmtId="167" fontId="10" fillId="0" borderId="2" xfId="5" applyNumberFormat="1" applyFont="1" applyBorder="1" applyAlignment="1">
      <alignment vertical="center"/>
    </xf>
    <xf numFmtId="167" fontId="11" fillId="0" borderId="2" xfId="5" applyNumberFormat="1" applyFont="1" applyBorder="1"/>
    <xf numFmtId="0" fontId="11" fillId="13" borderId="7" xfId="14" applyFont="1" applyFill="1" applyBorder="1" applyAlignment="1">
      <alignment horizontal="left" vertical="center" wrapText="1"/>
    </xf>
    <xf numFmtId="3" fontId="11" fillId="13" borderId="7" xfId="14" applyNumberFormat="1" applyFont="1" applyFill="1" applyBorder="1" applyAlignment="1">
      <alignment horizontal="right" vertical="center"/>
    </xf>
    <xf numFmtId="10" fontId="11" fillId="13" borderId="7" xfId="14" applyNumberFormat="1" applyFont="1" applyFill="1" applyBorder="1" applyAlignment="1">
      <alignment horizontal="right" vertical="center"/>
    </xf>
    <xf numFmtId="0" fontId="11" fillId="13" borderId="6" xfId="14" applyFont="1" applyFill="1" applyBorder="1" applyAlignment="1">
      <alignment horizontal="left" vertical="center"/>
    </xf>
    <xf numFmtId="3" fontId="11" fillId="13" borderId="6" xfId="14" applyNumberFormat="1" applyFont="1" applyFill="1" applyBorder="1" applyAlignment="1">
      <alignment horizontal="right" vertical="center"/>
    </xf>
    <xf numFmtId="0" fontId="11" fillId="13" borderId="6" xfId="14" applyFont="1" applyFill="1" applyBorder="1" applyAlignment="1">
      <alignment horizontal="left" vertical="center" wrapText="1"/>
    </xf>
    <xf numFmtId="10" fontId="11" fillId="13" borderId="6" xfId="14" applyNumberFormat="1" applyFont="1" applyFill="1" applyBorder="1" applyAlignment="1">
      <alignment horizontal="right" vertical="center"/>
    </xf>
    <xf numFmtId="0" fontId="24" fillId="9" borderId="0" xfId="3" applyFont="1" applyFill="1"/>
    <xf numFmtId="3" fontId="11" fillId="0" borderId="2" xfId="0" applyNumberFormat="1" applyFont="1" applyBorder="1"/>
    <xf numFmtId="0" fontId="11" fillId="0" borderId="0" xfId="0" applyFont="1" applyFill="1"/>
    <xf numFmtId="0" fontId="11" fillId="0" borderId="2" xfId="30" applyFont="1" applyBorder="1"/>
    <xf numFmtId="0" fontId="11" fillId="0" borderId="0" xfId="30" applyFont="1" applyAlignment="1">
      <alignment vertical="center"/>
    </xf>
    <xf numFmtId="0" fontId="11" fillId="0" borderId="0" xfId="30" applyFont="1"/>
    <xf numFmtId="0" fontId="14" fillId="0" borderId="0" xfId="33" applyFont="1" applyAlignment="1">
      <alignment horizontal="left" vertical="center"/>
    </xf>
    <xf numFmtId="2" fontId="11" fillId="2" borderId="0" xfId="33" applyNumberFormat="1" applyFont="1" applyFill="1" applyAlignment="1">
      <alignment vertical="center"/>
    </xf>
    <xf numFmtId="0" fontId="28" fillId="25" borderId="0" xfId="33" applyFont="1" applyFill="1"/>
    <xf numFmtId="0" fontId="11" fillId="15" borderId="0" xfId="33" applyFont="1" applyFill="1"/>
    <xf numFmtId="3" fontId="11" fillId="15" borderId="0" xfId="33" applyNumberFormat="1" applyFont="1" applyFill="1"/>
    <xf numFmtId="0" fontId="28" fillId="26" borderId="0" xfId="33" applyFont="1" applyFill="1"/>
    <xf numFmtId="0" fontId="11" fillId="13" borderId="0" xfId="33" applyFont="1" applyFill="1"/>
    <xf numFmtId="3" fontId="11" fillId="13" borderId="0" xfId="33" applyNumberFormat="1" applyFont="1" applyFill="1"/>
    <xf numFmtId="2" fontId="11" fillId="15" borderId="0" xfId="33" applyNumberFormat="1" applyFont="1" applyFill="1"/>
    <xf numFmtId="0" fontId="11" fillId="0" borderId="0" xfId="33" applyFont="1"/>
    <xf numFmtId="0" fontId="11" fillId="7" borderId="0" xfId="33" applyFont="1" applyFill="1"/>
    <xf numFmtId="3" fontId="11" fillId="0" borderId="0" xfId="33" applyNumberFormat="1" applyFont="1"/>
    <xf numFmtId="2" fontId="11" fillId="0" borderId="0" xfId="33" applyNumberFormat="1" applyFont="1"/>
    <xf numFmtId="0" fontId="24" fillId="0" borderId="0" xfId="0" applyFont="1"/>
    <xf numFmtId="0" fontId="10" fillId="13" borderId="18" xfId="0" applyFont="1" applyFill="1" applyBorder="1" applyAlignment="1">
      <alignment horizontal="center" vertical="center" wrapText="1"/>
    </xf>
    <xf numFmtId="0" fontId="11" fillId="0" borderId="0" xfId="35" applyFont="1"/>
    <xf numFmtId="3" fontId="11" fillId="0" borderId="0" xfId="35" applyNumberFormat="1" applyFont="1" applyFill="1"/>
    <xf numFmtId="0" fontId="11" fillId="0" borderId="0" xfId="35" applyFont="1" applyFill="1"/>
    <xf numFmtId="0" fontId="11" fillId="0" borderId="0" xfId="35" applyFont="1" applyAlignment="1">
      <alignment horizontal="center" vertical="center"/>
    </xf>
    <xf numFmtId="173" fontId="11" fillId="0" borderId="0" xfId="35" applyNumberFormat="1" applyFont="1" applyAlignment="1">
      <alignment horizontal="center" vertical="center"/>
    </xf>
    <xf numFmtId="168" fontId="11" fillId="0" borderId="0" xfId="36" applyNumberFormat="1" applyFont="1"/>
    <xf numFmtId="9" fontId="11" fillId="0" borderId="0" xfId="37" applyFont="1"/>
    <xf numFmtId="3" fontId="29" fillId="0" borderId="0" xfId="2" applyNumberFormat="1" applyFont="1"/>
    <xf numFmtId="10" fontId="11" fillId="0" borderId="0" xfId="35" applyNumberFormat="1" applyFont="1"/>
    <xf numFmtId="3" fontId="11" fillId="0" borderId="0" xfId="35" applyNumberFormat="1" applyFont="1"/>
    <xf numFmtId="3" fontId="11" fillId="0" borderId="0" xfId="35" applyNumberFormat="1" applyFont="1" applyAlignment="1">
      <alignment horizontal="center" vertical="center"/>
    </xf>
    <xf numFmtId="3" fontId="11" fillId="0" borderId="19" xfId="35" applyNumberFormat="1" applyFont="1" applyBorder="1" applyAlignment="1">
      <alignment horizontal="center" vertical="center"/>
    </xf>
    <xf numFmtId="174" fontId="11" fillId="0" borderId="0" xfId="35" applyNumberFormat="1" applyFont="1" applyAlignment="1">
      <alignment horizontal="center" vertical="center"/>
    </xf>
    <xf numFmtId="174" fontId="11" fillId="0" borderId="19" xfId="35" applyNumberFormat="1" applyFont="1" applyBorder="1" applyAlignment="1">
      <alignment horizontal="center" vertical="center"/>
    </xf>
    <xf numFmtId="3" fontId="11" fillId="8" borderId="0" xfId="35" applyNumberFormat="1" applyFont="1" applyFill="1" applyAlignment="1">
      <alignment horizontal="center" vertical="center"/>
    </xf>
    <xf numFmtId="3" fontId="11" fillId="8" borderId="19" xfId="35" applyNumberFormat="1" applyFont="1" applyFill="1" applyBorder="1" applyAlignment="1">
      <alignment horizontal="center" vertical="center"/>
    </xf>
    <xf numFmtId="174" fontId="11" fillId="8" borderId="0" xfId="35" applyNumberFormat="1" applyFont="1" applyFill="1" applyAlignment="1">
      <alignment horizontal="center" vertical="center"/>
    </xf>
    <xf numFmtId="174" fontId="11" fillId="8" borderId="19" xfId="35" applyNumberFormat="1" applyFont="1" applyFill="1" applyBorder="1" applyAlignment="1">
      <alignment horizontal="center" vertical="center"/>
    </xf>
    <xf numFmtId="3" fontId="14" fillId="28" borderId="13" xfId="35" applyNumberFormat="1" applyFont="1" applyFill="1" applyBorder="1" applyAlignment="1">
      <alignment horizontal="right" vertical="center"/>
    </xf>
    <xf numFmtId="10" fontId="14" fillId="28" borderId="13" xfId="35" applyNumberFormat="1" applyFont="1" applyFill="1" applyBorder="1" applyAlignment="1">
      <alignment horizontal="right" vertical="center"/>
    </xf>
    <xf numFmtId="3" fontId="14" fillId="0" borderId="13" xfId="35" applyNumberFormat="1" applyFont="1" applyBorder="1" applyAlignment="1">
      <alignment horizontal="right" vertical="center"/>
    </xf>
    <xf numFmtId="10" fontId="14" fillId="0" borderId="13" xfId="35" applyNumberFormat="1" applyFont="1" applyBorder="1" applyAlignment="1">
      <alignment horizontal="right" vertical="center"/>
    </xf>
    <xf numFmtId="0" fontId="11" fillId="0" borderId="0" xfId="47" applyFont="1"/>
    <xf numFmtId="0" fontId="14" fillId="0" borderId="0" xfId="47" applyFont="1" applyAlignment="1">
      <alignment horizontal="left" vertical="center"/>
    </xf>
    <xf numFmtId="9" fontId="11" fillId="0" borderId="0" xfId="48" applyFont="1"/>
    <xf numFmtId="3" fontId="11" fillId="0" borderId="0" xfId="47" applyNumberFormat="1" applyFont="1"/>
    <xf numFmtId="167" fontId="11" fillId="0" borderId="0" xfId="48" applyNumberFormat="1" applyFont="1"/>
    <xf numFmtId="165" fontId="11" fillId="0" borderId="0" xfId="47" applyNumberFormat="1" applyFont="1"/>
    <xf numFmtId="1" fontId="11" fillId="0" borderId="0" xfId="47" applyNumberFormat="1" applyFont="1"/>
    <xf numFmtId="9" fontId="11" fillId="0" borderId="0" xfId="48" applyNumberFormat="1" applyFont="1"/>
    <xf numFmtId="171" fontId="11" fillId="0" borderId="0" xfId="47" applyNumberFormat="1" applyFont="1"/>
    <xf numFmtId="17" fontId="11" fillId="0" borderId="0" xfId="47" applyNumberFormat="1" applyFont="1"/>
    <xf numFmtId="0" fontId="11" fillId="0" borderId="0" xfId="47" applyFont="1" applyFill="1"/>
    <xf numFmtId="3" fontId="11" fillId="0" borderId="0" xfId="47" applyNumberFormat="1" applyFont="1" applyFill="1"/>
    <xf numFmtId="3" fontId="11" fillId="0" borderId="0" xfId="47" applyNumberFormat="1" applyFont="1" applyFill="1" applyBorder="1"/>
    <xf numFmtId="167" fontId="11" fillId="0" borderId="0" xfId="48" applyNumberFormat="1" applyFont="1" applyFill="1" applyBorder="1" applyAlignment="1">
      <alignment horizontal="center"/>
    </xf>
    <xf numFmtId="3" fontId="11" fillId="4" borderId="0" xfId="47" applyNumberFormat="1" applyFont="1" applyFill="1" applyBorder="1"/>
    <xf numFmtId="167" fontId="11" fillId="4" borderId="0" xfId="48" applyNumberFormat="1" applyFont="1" applyFill="1" applyBorder="1" applyAlignment="1">
      <alignment horizontal="center"/>
    </xf>
    <xf numFmtId="3" fontId="14" fillId="0" borderId="0" xfId="47" applyNumberFormat="1" applyFont="1"/>
    <xf numFmtId="3" fontId="11" fillId="18" borderId="0" xfId="47" applyNumberFormat="1" applyFont="1" applyFill="1" applyBorder="1"/>
    <xf numFmtId="167" fontId="11" fillId="18" borderId="0" xfId="48" applyNumberFormat="1" applyFont="1" applyFill="1" applyBorder="1" applyAlignment="1">
      <alignment horizontal="center"/>
    </xf>
    <xf numFmtId="0" fontId="11" fillId="0" borderId="2" xfId="47" applyFont="1" applyFill="1" applyBorder="1" applyAlignment="1">
      <alignment horizontal="center" wrapText="1"/>
    </xf>
    <xf numFmtId="3" fontId="11" fillId="0" borderId="2" xfId="47" applyNumberFormat="1" applyFont="1" applyBorder="1" applyAlignment="1">
      <alignment horizontal="right" wrapText="1"/>
    </xf>
    <xf numFmtId="167" fontId="11" fillId="0" borderId="2" xfId="48" applyNumberFormat="1" applyFont="1" applyBorder="1"/>
    <xf numFmtId="0" fontId="11" fillId="0" borderId="0" xfId="47" applyFont="1" applyAlignment="1"/>
    <xf numFmtId="0" fontId="11" fillId="0" borderId="2" xfId="47" applyFont="1" applyBorder="1"/>
    <xf numFmtId="3" fontId="11" fillId="0" borderId="2" xfId="47" applyNumberFormat="1" applyFont="1" applyFill="1" applyBorder="1" applyAlignment="1">
      <alignment horizontal="right" wrapText="1"/>
    </xf>
    <xf numFmtId="0" fontId="11" fillId="0" borderId="2" xfId="47" applyFont="1" applyFill="1" applyBorder="1"/>
    <xf numFmtId="167" fontId="11" fillId="0" borderId="2" xfId="48" applyNumberFormat="1" applyFont="1" applyFill="1" applyBorder="1"/>
    <xf numFmtId="0" fontId="11" fillId="0" borderId="0" xfId="47" applyFont="1" applyFill="1" applyBorder="1"/>
    <xf numFmtId="3" fontId="11" fillId="0" borderId="2" xfId="47" applyNumberFormat="1" applyFont="1" applyBorder="1"/>
    <xf numFmtId="3" fontId="11" fillId="0" borderId="2" xfId="47" applyNumberFormat="1" applyFont="1" applyFill="1" applyBorder="1"/>
    <xf numFmtId="0" fontId="10" fillId="0" borderId="2" xfId="47" applyFont="1" applyFill="1" applyBorder="1"/>
    <xf numFmtId="3" fontId="10" fillId="0" borderId="2" xfId="47" applyNumberFormat="1" applyFont="1" applyFill="1" applyBorder="1"/>
    <xf numFmtId="17" fontId="11" fillId="0" borderId="0" xfId="47" applyNumberFormat="1" applyFont="1" applyFill="1"/>
    <xf numFmtId="167" fontId="11" fillId="0" borderId="2" xfId="16" applyNumberFormat="1" applyFont="1" applyBorder="1"/>
    <xf numFmtId="167" fontId="11" fillId="0" borderId="0" xfId="16" applyNumberFormat="1" applyFont="1"/>
    <xf numFmtId="0" fontId="11" fillId="0" borderId="2" xfId="14" applyFont="1" applyBorder="1"/>
    <xf numFmtId="10" fontId="11" fillId="0" borderId="0" xfId="16" applyNumberFormat="1" applyFont="1"/>
    <xf numFmtId="10" fontId="11" fillId="0" borderId="2" xfId="16" applyNumberFormat="1" applyFont="1" applyBorder="1"/>
    <xf numFmtId="0" fontId="11" fillId="4" borderId="2" xfId="14" applyFont="1" applyFill="1" applyBorder="1"/>
    <xf numFmtId="0" fontId="11" fillId="0" borderId="0" xfId="14" applyFont="1" applyAlignment="1">
      <alignment horizontal="right"/>
    </xf>
    <xf numFmtId="0" fontId="11" fillId="0" borderId="0" xfId="0" applyFont="1" applyAlignment="1">
      <alignment vertical="center"/>
    </xf>
    <xf numFmtId="167" fontId="11" fillId="11" borderId="2" xfId="16" applyNumberFormat="1" applyFont="1" applyFill="1" applyBorder="1"/>
    <xf numFmtId="3" fontId="11" fillId="11" borderId="2" xfId="16" applyNumberFormat="1" applyFont="1" applyFill="1" applyBorder="1"/>
    <xf numFmtId="43" fontId="11" fillId="0" borderId="0" xfId="1" applyFont="1"/>
    <xf numFmtId="10" fontId="11" fillId="0" borderId="0" xfId="5" applyNumberFormat="1" applyFont="1"/>
    <xf numFmtId="168" fontId="11" fillId="0" borderId="0" xfId="1" applyNumberFormat="1" applyFont="1"/>
    <xf numFmtId="0" fontId="11" fillId="0" borderId="5" xfId="0" applyFont="1" applyBorder="1"/>
    <xf numFmtId="169" fontId="11" fillId="0" borderId="5" xfId="0" applyNumberFormat="1" applyFont="1" applyBorder="1"/>
    <xf numFmtId="168" fontId="11" fillId="0" borderId="0" xfId="1" applyNumberFormat="1" applyFont="1" applyFill="1"/>
    <xf numFmtId="0" fontId="11" fillId="0" borderId="0" xfId="0" applyFont="1" applyAlignment="1"/>
    <xf numFmtId="167" fontId="11" fillId="2" borderId="0" xfId="34" applyNumberFormat="1" applyFont="1" applyFill="1"/>
    <xf numFmtId="10" fontId="11" fillId="0" borderId="0" xfId="34" applyNumberFormat="1" applyFont="1"/>
    <xf numFmtId="43" fontId="11" fillId="0" borderId="0" xfId="10" applyFont="1"/>
    <xf numFmtId="164" fontId="11" fillId="0" borderId="0" xfId="10" applyNumberFormat="1" applyFont="1"/>
    <xf numFmtId="43" fontId="11" fillId="2" borderId="0" xfId="10" applyFont="1" applyFill="1"/>
    <xf numFmtId="167" fontId="11" fillId="2" borderId="0" xfId="23" applyNumberFormat="1" applyFont="1" applyFill="1"/>
    <xf numFmtId="10" fontId="11" fillId="2" borderId="0" xfId="23" applyNumberFormat="1" applyFont="1" applyFill="1"/>
    <xf numFmtId="167" fontId="11" fillId="0" borderId="0" xfId="23" applyNumberFormat="1" applyFont="1"/>
    <xf numFmtId="10" fontId="11" fillId="0" borderId="0" xfId="23" applyNumberFormat="1" applyFont="1"/>
    <xf numFmtId="0" fontId="11" fillId="0" borderId="0" xfId="44" applyFont="1"/>
    <xf numFmtId="43" fontId="11" fillId="0" borderId="0" xfId="45" applyFont="1"/>
    <xf numFmtId="167" fontId="11" fillId="0" borderId="0" xfId="46" applyNumberFormat="1" applyFont="1"/>
    <xf numFmtId="2" fontId="11" fillId="0" borderId="0" xfId="44" applyNumberFormat="1" applyFont="1"/>
    <xf numFmtId="167" fontId="11" fillId="0" borderId="0" xfId="5" applyNumberFormat="1" applyFont="1"/>
    <xf numFmtId="0" fontId="11" fillId="0" borderId="0" xfId="38" applyFont="1"/>
    <xf numFmtId="167" fontId="11" fillId="0" borderId="0" xfId="40" applyNumberFormat="1" applyFont="1"/>
    <xf numFmtId="2" fontId="11" fillId="0" borderId="0" xfId="38" applyNumberFormat="1" applyFont="1"/>
    <xf numFmtId="9" fontId="11" fillId="0" borderId="0" xfId="40" applyFont="1"/>
    <xf numFmtId="168" fontId="11" fillId="0" borderId="0" xfId="39" applyNumberFormat="1" applyFont="1"/>
    <xf numFmtId="43" fontId="11" fillId="0" borderId="0" xfId="39" applyFont="1"/>
    <xf numFmtId="9" fontId="11" fillId="0" borderId="0" xfId="38" applyNumberFormat="1" applyFont="1"/>
    <xf numFmtId="168" fontId="11" fillId="2" borderId="0" xfId="39" applyNumberFormat="1" applyFont="1" applyFill="1"/>
    <xf numFmtId="168" fontId="11" fillId="0" borderId="0" xfId="38" applyNumberFormat="1" applyFont="1"/>
    <xf numFmtId="0" fontId="11" fillId="2" borderId="0" xfId="0" applyFont="1" applyFill="1"/>
    <xf numFmtId="0" fontId="11" fillId="3" borderId="0" xfId="0" applyFont="1" applyFill="1"/>
    <xf numFmtId="0" fontId="14" fillId="0" borderId="0" xfId="4" applyFont="1"/>
    <xf numFmtId="0" fontId="14" fillId="0" borderId="0" xfId="24" applyFont="1"/>
    <xf numFmtId="0" fontId="24" fillId="0" borderId="0" xfId="33" applyFont="1"/>
    <xf numFmtId="0" fontId="10" fillId="0" borderId="0" xfId="22" applyFont="1"/>
    <xf numFmtId="2" fontId="10" fillId="0" borderId="0" xfId="22" applyNumberFormat="1" applyFont="1"/>
    <xf numFmtId="165" fontId="14" fillId="0" borderId="0" xfId="4" applyNumberFormat="1" applyFont="1"/>
    <xf numFmtId="3" fontId="14" fillId="0" borderId="0" xfId="4" applyNumberFormat="1" applyFont="1"/>
    <xf numFmtId="165" fontId="14" fillId="0" borderId="0" xfId="24" applyNumberFormat="1" applyFont="1"/>
    <xf numFmtId="1" fontId="14" fillId="0" borderId="0" xfId="24" applyNumberFormat="1" applyFont="1"/>
    <xf numFmtId="0" fontId="24" fillId="9" borderId="0" xfId="30" applyFont="1" applyFill="1"/>
    <xf numFmtId="17" fontId="24" fillId="9" borderId="0" xfId="30" applyNumberFormat="1" applyFont="1" applyFill="1"/>
    <xf numFmtId="0" fontId="11" fillId="9" borderId="2" xfId="30" applyFont="1" applyFill="1" applyBorder="1"/>
    <xf numFmtId="170" fontId="11" fillId="0" borderId="2" xfId="30" applyNumberFormat="1" applyFont="1" applyBorder="1"/>
    <xf numFmtId="0" fontId="11" fillId="21" borderId="2" xfId="30" applyFont="1" applyFill="1" applyBorder="1"/>
    <xf numFmtId="0" fontId="11" fillId="24" borderId="2" xfId="30" applyFont="1" applyFill="1" applyBorder="1"/>
    <xf numFmtId="0" fontId="11" fillId="0" borderId="0" xfId="14" applyFont="1" applyAlignment="1">
      <alignment horizontal="center"/>
    </xf>
    <xf numFmtId="0" fontId="10" fillId="0" borderId="2" xfId="17" applyFont="1" applyFill="1" applyBorder="1" applyAlignment="1">
      <alignment vertical="center" wrapText="1"/>
    </xf>
    <xf numFmtId="167" fontId="11" fillId="0" borderId="2" xfId="14" applyNumberFormat="1" applyFont="1" applyBorder="1"/>
    <xf numFmtId="0" fontId="10" fillId="0" borderId="0" xfId="17" applyFont="1" applyFill="1" applyBorder="1" applyAlignment="1">
      <alignment vertical="center" wrapText="1"/>
    </xf>
    <xf numFmtId="0" fontId="11" fillId="0" borderId="0" xfId="5" applyNumberFormat="1" applyFont="1"/>
    <xf numFmtId="167" fontId="11" fillId="0" borderId="0" xfId="14" applyNumberFormat="1" applyFont="1"/>
    <xf numFmtId="3" fontId="11" fillId="0" borderId="2" xfId="14" applyNumberFormat="1" applyFont="1" applyBorder="1"/>
    <xf numFmtId="3" fontId="11" fillId="0" borderId="0" xfId="14" applyNumberFormat="1" applyFont="1"/>
    <xf numFmtId="17" fontId="11" fillId="0" borderId="2" xfId="14" applyNumberFormat="1" applyFont="1" applyBorder="1"/>
    <xf numFmtId="17" fontId="11" fillId="0" borderId="0" xfId="14" applyNumberFormat="1" applyFont="1"/>
    <xf numFmtId="0" fontId="24" fillId="9" borderId="2" xfId="14" applyFont="1" applyFill="1" applyBorder="1"/>
    <xf numFmtId="3" fontId="11" fillId="0" borderId="2" xfId="5" applyNumberFormat="1" applyFont="1" applyBorder="1"/>
    <xf numFmtId="0" fontId="11" fillId="0" borderId="1" xfId="14" applyFont="1" applyBorder="1"/>
    <xf numFmtId="10" fontId="11" fillId="0" borderId="2" xfId="5" applyNumberFormat="1" applyFont="1" applyBorder="1"/>
    <xf numFmtId="0" fontId="24" fillId="9" borderId="2" xfId="14" applyFont="1" applyFill="1" applyBorder="1" applyAlignment="1">
      <alignment horizontal="center"/>
    </xf>
    <xf numFmtId="17" fontId="11" fillId="0" borderId="0" xfId="14" applyNumberFormat="1" applyFont="1" applyAlignment="1">
      <alignment horizontal="center"/>
    </xf>
    <xf numFmtId="0" fontId="11" fillId="0" borderId="0" xfId="14" applyFont="1" applyAlignment="1">
      <alignment horizontal="center" vertical="center" wrapText="1"/>
    </xf>
    <xf numFmtId="0" fontId="11" fillId="0" borderId="0" xfId="0" applyFont="1" applyAlignment="1">
      <alignment horizontal="left"/>
    </xf>
    <xf numFmtId="0" fontId="10" fillId="0" borderId="0" xfId="0" applyFont="1"/>
    <xf numFmtId="3" fontId="11" fillId="0" borderId="0" xfId="0" applyNumberFormat="1" applyFont="1" applyAlignment="1">
      <alignment horizontal="left" vertical="center"/>
    </xf>
    <xf numFmtId="10" fontId="11" fillId="0" borderId="0" xfId="5" applyNumberFormat="1" applyFont="1" applyAlignment="1">
      <alignment horizontal="left" vertical="center"/>
    </xf>
    <xf numFmtId="2" fontId="11" fillId="0" borderId="0" xfId="33" applyNumberFormat="1" applyFont="1" applyFill="1" applyAlignment="1">
      <alignment vertical="center"/>
    </xf>
    <xf numFmtId="2" fontId="11" fillId="0" borderId="0" xfId="33" applyNumberFormat="1" applyFont="1" applyFill="1" applyBorder="1" applyAlignment="1">
      <alignment horizontal="center" vertical="center" wrapText="1"/>
    </xf>
    <xf numFmtId="0" fontId="11" fillId="0" borderId="0" xfId="33" applyFont="1" applyFill="1"/>
    <xf numFmtId="2" fontId="11" fillId="2" borderId="0" xfId="33" applyNumberFormat="1" applyFont="1" applyFill="1"/>
    <xf numFmtId="0" fontId="11" fillId="2" borderId="0" xfId="33" applyFont="1" applyFill="1"/>
    <xf numFmtId="0" fontId="11" fillId="0" borderId="0" xfId="33" applyFont="1" applyAlignment="1">
      <alignment horizontal="center"/>
    </xf>
    <xf numFmtId="0" fontId="11" fillId="0" borderId="0" xfId="33" applyFont="1" applyAlignment="1">
      <alignment wrapText="1"/>
    </xf>
    <xf numFmtId="0" fontId="11" fillId="0" borderId="0" xfId="33" applyFont="1" applyFill="1" applyBorder="1" applyAlignment="1">
      <alignment vertical="center" wrapText="1"/>
    </xf>
    <xf numFmtId="2" fontId="11" fillId="0" borderId="0" xfId="33" applyNumberFormat="1" applyFont="1" applyFill="1" applyBorder="1" applyAlignment="1">
      <alignment horizontal="left" vertical="center" wrapText="1"/>
    </xf>
    <xf numFmtId="0" fontId="11" fillId="0" borderId="0" xfId="33" applyFont="1" applyAlignment="1"/>
    <xf numFmtId="0" fontId="14" fillId="0" borderId="0" xfId="24" applyFont="1" applyFill="1"/>
    <xf numFmtId="0" fontId="14" fillId="2" borderId="0" xfId="24" applyFont="1" applyFill="1"/>
    <xf numFmtId="2" fontId="14" fillId="0" borderId="0" xfId="24" applyNumberFormat="1" applyFont="1"/>
    <xf numFmtId="0" fontId="10" fillId="2" borderId="0" xfId="22" applyFont="1" applyFill="1"/>
    <xf numFmtId="43" fontId="10" fillId="0" borderId="0" xfId="22" applyNumberFormat="1" applyFont="1"/>
    <xf numFmtId="0" fontId="14" fillId="19" borderId="0" xfId="0" applyFont="1" applyFill="1" applyAlignment="1">
      <alignment horizontal="left" vertical="center"/>
    </xf>
    <xf numFmtId="0" fontId="14" fillId="13" borderId="0" xfId="0" applyFont="1" applyFill="1" applyAlignment="1">
      <alignment horizontal="center" vertical="center"/>
    </xf>
    <xf numFmtId="3" fontId="14" fillId="13" borderId="0" xfId="0" applyNumberFormat="1" applyFont="1" applyFill="1" applyAlignment="1">
      <alignment horizontal="center" vertical="center"/>
    </xf>
    <xf numFmtId="0" fontId="14" fillId="17" borderId="0" xfId="0" applyFont="1" applyFill="1" applyAlignment="1">
      <alignment horizontal="center" vertical="center"/>
    </xf>
    <xf numFmtId="3" fontId="14" fillId="17" borderId="0" xfId="0" applyNumberFormat="1" applyFont="1" applyFill="1" applyAlignment="1">
      <alignment horizontal="center" vertical="center"/>
    </xf>
    <xf numFmtId="0" fontId="25" fillId="14" borderId="0" xfId="22" applyFont="1" applyFill="1" applyAlignment="1">
      <alignment horizontal="center" vertical="center" wrapText="1"/>
    </xf>
    <xf numFmtId="0" fontId="25" fillId="14" borderId="16" xfId="22" applyFont="1" applyFill="1" applyBorder="1" applyAlignment="1">
      <alignment horizontal="center" vertical="center" wrapText="1"/>
    </xf>
    <xf numFmtId="0" fontId="12" fillId="7" borderId="0" xfId="22" applyFont="1" applyFill="1" applyAlignment="1">
      <alignment horizontal="center" vertical="center" wrapText="1"/>
    </xf>
    <xf numFmtId="10" fontId="10" fillId="11" borderId="0" xfId="23" applyNumberFormat="1" applyFont="1" applyFill="1" applyAlignment="1">
      <alignment horizontal="center" vertical="center" wrapText="1"/>
    </xf>
    <xf numFmtId="10" fontId="10" fillId="11" borderId="16" xfId="23" applyNumberFormat="1" applyFont="1" applyFill="1" applyBorder="1" applyAlignment="1">
      <alignment horizontal="center" vertical="center" wrapText="1"/>
    </xf>
    <xf numFmtId="10" fontId="10" fillId="22" borderId="0" xfId="23" applyNumberFormat="1" applyFont="1" applyFill="1" applyAlignment="1">
      <alignment horizontal="center" vertical="center" wrapText="1"/>
    </xf>
    <xf numFmtId="10" fontId="10" fillId="22" borderId="16" xfId="23" applyNumberFormat="1" applyFont="1" applyFill="1" applyBorder="1" applyAlignment="1">
      <alignment horizontal="center" vertical="center" wrapText="1"/>
    </xf>
    <xf numFmtId="0" fontId="29" fillId="0" borderId="0" xfId="2" applyFont="1"/>
    <xf numFmtId="0" fontId="11" fillId="11" borderId="0" xfId="35" applyFont="1" applyFill="1"/>
    <xf numFmtId="0" fontId="11" fillId="11" borderId="0" xfId="35" applyFont="1" applyFill="1" applyAlignment="1">
      <alignment horizontal="center"/>
    </xf>
    <xf numFmtId="0" fontId="11" fillId="27" borderId="0" xfId="35" applyFont="1" applyFill="1"/>
    <xf numFmtId="0" fontId="11" fillId="27" borderId="0" xfId="35" applyFont="1" applyFill="1" applyAlignment="1">
      <alignment horizontal="center"/>
    </xf>
    <xf numFmtId="0" fontId="11" fillId="0" borderId="5" xfId="33" applyFont="1" applyBorder="1"/>
    <xf numFmtId="3" fontId="11" fillId="0" borderId="5" xfId="33" applyNumberFormat="1" applyFont="1" applyBorder="1"/>
    <xf numFmtId="172" fontId="11" fillId="0" borderId="5" xfId="33" applyNumberFormat="1" applyFont="1" applyBorder="1"/>
    <xf numFmtId="2" fontId="11" fillId="0" borderId="5" xfId="33" applyNumberFormat="1" applyFont="1" applyBorder="1"/>
    <xf numFmtId="49" fontId="11" fillId="0" borderId="0" xfId="47" applyNumberFormat="1" applyFont="1" applyAlignment="1">
      <alignment horizontal="left"/>
    </xf>
    <xf numFmtId="0" fontId="24" fillId="16" borderId="2" xfId="47" applyFont="1" applyFill="1" applyBorder="1" applyAlignment="1">
      <alignment horizontal="center"/>
    </xf>
    <xf numFmtId="0" fontId="24" fillId="9" borderId="2" xfId="47" applyFont="1" applyFill="1" applyBorder="1" applyAlignment="1">
      <alignment vertical="center"/>
    </xf>
    <xf numFmtId="0" fontId="24" fillId="9" borderId="2" xfId="47" applyFont="1" applyFill="1" applyBorder="1" applyAlignment="1">
      <alignment horizontal="center" vertical="center" wrapText="1"/>
    </xf>
    <xf numFmtId="0" fontId="11" fillId="4" borderId="2" xfId="47" applyFont="1" applyFill="1" applyBorder="1"/>
    <xf numFmtId="167" fontId="11" fillId="4" borderId="2" xfId="48" applyNumberFormat="1" applyFont="1" applyFill="1" applyBorder="1"/>
    <xf numFmtId="0" fontId="24" fillId="9" borderId="2" xfId="47" applyFont="1" applyFill="1" applyBorder="1"/>
    <xf numFmtId="3" fontId="24" fillId="9" borderId="2" xfId="47" applyNumberFormat="1" applyFont="1" applyFill="1" applyBorder="1"/>
    <xf numFmtId="9" fontId="24" fillId="9" borderId="2" xfId="47" applyNumberFormat="1" applyFont="1" applyFill="1" applyBorder="1"/>
    <xf numFmtId="3" fontId="11" fillId="4" borderId="2" xfId="47" applyNumberFormat="1" applyFont="1" applyFill="1" applyBorder="1"/>
    <xf numFmtId="0" fontId="28" fillId="14" borderId="0" xfId="33" applyFont="1" applyFill="1" applyAlignment="1">
      <alignment horizontal="center"/>
    </xf>
    <xf numFmtId="0" fontId="24" fillId="9" borderId="2" xfId="3" applyFont="1" applyFill="1" applyBorder="1"/>
    <xf numFmtId="0" fontId="24" fillId="9" borderId="2" xfId="0" applyFont="1" applyFill="1" applyBorder="1"/>
    <xf numFmtId="0" fontId="24" fillId="9" borderId="2" xfId="0" applyFont="1" applyFill="1" applyBorder="1" applyAlignment="1">
      <alignment horizontal="center"/>
    </xf>
    <xf numFmtId="0" fontId="24" fillId="9" borderId="2" xfId="15" applyNumberFormat="1" applyFont="1" applyFill="1" applyBorder="1" applyAlignment="1">
      <alignment vertical="center"/>
    </xf>
    <xf numFmtId="0" fontId="11" fillId="9" borderId="2" xfId="14" applyFont="1" applyFill="1" applyBorder="1"/>
    <xf numFmtId="0" fontId="24" fillId="9" borderId="1" xfId="14" applyFont="1" applyFill="1" applyBorder="1"/>
    <xf numFmtId="167" fontId="24" fillId="9" borderId="2" xfId="16" applyNumberFormat="1" applyFont="1" applyFill="1" applyBorder="1" applyAlignment="1">
      <alignment horizontal="center"/>
    </xf>
    <xf numFmtId="17" fontId="11" fillId="9" borderId="2" xfId="14" applyNumberFormat="1" applyFont="1" applyFill="1" applyBorder="1"/>
    <xf numFmtId="0" fontId="11" fillId="20" borderId="2" xfId="14" applyFont="1" applyFill="1" applyBorder="1" applyAlignment="1">
      <alignment horizontal="center" vertical="center" wrapText="1"/>
    </xf>
    <xf numFmtId="0" fontId="11" fillId="11" borderId="2" xfId="14" applyFont="1" applyFill="1" applyBorder="1" applyAlignment="1">
      <alignment horizontal="right"/>
    </xf>
    <xf numFmtId="0" fontId="14" fillId="0" borderId="0" xfId="0" applyFont="1" applyAlignment="1">
      <alignment horizontal="center" vertical="center"/>
    </xf>
    <xf numFmtId="0" fontId="10" fillId="0" borderId="0" xfId="33" applyFont="1"/>
    <xf numFmtId="2" fontId="11" fillId="0" borderId="0" xfId="33" applyNumberFormat="1" applyFont="1" applyFill="1" applyAlignment="1">
      <alignment horizontal="center" vertical="center"/>
    </xf>
    <xf numFmtId="0" fontId="11" fillId="0" borderId="0" xfId="33" applyFont="1" applyFill="1" applyBorder="1" applyAlignment="1">
      <alignment horizontal="left" vertical="center" wrapText="1" indent="1"/>
    </xf>
    <xf numFmtId="0" fontId="11" fillId="0" borderId="0" xfId="35" applyFont="1" applyAlignment="1">
      <alignment vertical="center"/>
    </xf>
    <xf numFmtId="0" fontId="11" fillId="0" borderId="0" xfId="38" applyFont="1" applyFill="1" applyAlignment="1">
      <alignment horizontal="center"/>
    </xf>
    <xf numFmtId="168" fontId="11" fillId="0" borderId="0" xfId="39" applyNumberFormat="1" applyFont="1" applyAlignment="1">
      <alignment horizontal="center"/>
    </xf>
    <xf numFmtId="0" fontId="11" fillId="0" borderId="0" xfId="38" applyFont="1" applyAlignment="1">
      <alignment horizontal="center"/>
    </xf>
    <xf numFmtId="9" fontId="11" fillId="0" borderId="0" xfId="40" applyFont="1" applyAlignment="1">
      <alignment horizontal="center"/>
    </xf>
    <xf numFmtId="0" fontId="28" fillId="19" borderId="0" xfId="0" applyFont="1" applyFill="1" applyAlignment="1">
      <alignment horizontal="center" vertical="center"/>
    </xf>
    <xf numFmtId="0" fontId="10" fillId="7" borderId="0" xfId="47" applyFont="1" applyFill="1" applyBorder="1" applyAlignment="1">
      <alignment horizontal="center" vertical="center"/>
    </xf>
    <xf numFmtId="0" fontId="10" fillId="0" borderId="0" xfId="47" applyFont="1" applyFill="1" applyBorder="1"/>
    <xf numFmtId="0" fontId="10" fillId="4" borderId="0" xfId="47" applyFont="1" applyFill="1" applyBorder="1"/>
    <xf numFmtId="0" fontId="10" fillId="0" borderId="9" xfId="47" applyFont="1" applyFill="1" applyBorder="1"/>
    <xf numFmtId="3" fontId="11" fillId="0" borderId="9" xfId="47" applyNumberFormat="1" applyFont="1" applyFill="1" applyBorder="1"/>
    <xf numFmtId="167" fontId="11" fillId="0" borderId="9" xfId="48" applyNumberFormat="1" applyFont="1" applyFill="1" applyBorder="1" applyAlignment="1">
      <alignment horizontal="center"/>
    </xf>
    <xf numFmtId="0" fontId="10" fillId="18" borderId="0" xfId="47" applyFont="1" applyFill="1" applyBorder="1"/>
    <xf numFmtId="0" fontId="28" fillId="12" borderId="6" xfId="14" applyFont="1" applyFill="1" applyBorder="1" applyAlignment="1">
      <alignment horizontal="center" vertical="center" wrapText="1"/>
    </xf>
    <xf numFmtId="17" fontId="28" fillId="12" borderId="6" xfId="14" applyNumberFormat="1" applyFont="1" applyFill="1" applyBorder="1" applyAlignment="1">
      <alignment horizontal="center" vertical="center" wrapText="1"/>
    </xf>
    <xf numFmtId="17" fontId="28" fillId="12" borderId="6" xfId="14" quotePrefix="1" applyNumberFormat="1" applyFont="1" applyFill="1" applyBorder="1" applyAlignment="1">
      <alignment horizontal="center" vertical="center" wrapText="1"/>
    </xf>
    <xf numFmtId="0" fontId="11" fillId="10" borderId="6" xfId="14" applyFont="1" applyFill="1" applyBorder="1" applyAlignment="1">
      <alignment horizontal="left" vertical="center"/>
    </xf>
    <xf numFmtId="3" fontId="11" fillId="10" borderId="6" xfId="14" applyNumberFormat="1" applyFont="1" applyFill="1" applyBorder="1" applyAlignment="1">
      <alignment horizontal="right" vertical="center"/>
    </xf>
    <xf numFmtId="10" fontId="11" fillId="10" borderId="6" xfId="14" applyNumberFormat="1" applyFont="1" applyFill="1" applyBorder="1" applyAlignment="1">
      <alignment horizontal="right" vertical="center"/>
    </xf>
    <xf numFmtId="0" fontId="28" fillId="12" borderId="0" xfId="14" applyFont="1" applyFill="1" applyAlignment="1">
      <alignment horizontal="center" vertical="center" wrapText="1"/>
    </xf>
    <xf numFmtId="17" fontId="28" fillId="12" borderId="0" xfId="14" quotePrefix="1" applyNumberFormat="1" applyFont="1" applyFill="1" applyAlignment="1">
      <alignment horizontal="center" vertical="center" wrapText="1"/>
    </xf>
    <xf numFmtId="3" fontId="11" fillId="10" borderId="7" xfId="14" applyNumberFormat="1" applyFont="1" applyFill="1" applyBorder="1" applyAlignment="1">
      <alignment horizontal="right" vertical="center"/>
    </xf>
    <xf numFmtId="10" fontId="11" fillId="10" borderId="7" xfId="14" applyNumberFormat="1" applyFont="1" applyFill="1" applyBorder="1" applyAlignment="1">
      <alignment horizontal="right" vertical="center"/>
    </xf>
    <xf numFmtId="0" fontId="24" fillId="9" borderId="0" xfId="35" applyFont="1" applyFill="1" applyAlignment="1">
      <alignment horizontal="center"/>
    </xf>
    <xf numFmtId="0" fontId="24" fillId="9" borderId="0" xfId="35" applyFont="1" applyFill="1"/>
    <xf numFmtId="168" fontId="24" fillId="9" borderId="0" xfId="36" applyNumberFormat="1" applyFont="1" applyFill="1" applyAlignment="1">
      <alignment horizontal="center"/>
    </xf>
    <xf numFmtId="0" fontId="28" fillId="23" borderId="10" xfId="35" applyFont="1" applyFill="1" applyBorder="1" applyAlignment="1">
      <alignment horizontal="left" vertical="center"/>
    </xf>
    <xf numFmtId="0" fontId="28" fillId="23" borderId="11" xfId="35" applyFont="1" applyFill="1" applyBorder="1" applyAlignment="1">
      <alignment horizontal="center" vertical="center" wrapText="1"/>
    </xf>
    <xf numFmtId="0" fontId="28" fillId="23" borderId="17" xfId="35" applyFont="1" applyFill="1" applyBorder="1" applyAlignment="1">
      <alignment horizontal="center" vertical="center" wrapText="1"/>
    </xf>
    <xf numFmtId="0" fontId="14" fillId="10" borderId="12" xfId="35" applyFont="1" applyFill="1" applyBorder="1" applyAlignment="1">
      <alignment horizontal="left" vertical="center" wrapText="1"/>
    </xf>
    <xf numFmtId="0" fontId="28" fillId="6" borderId="0" xfId="35" applyFont="1" applyFill="1" applyAlignment="1">
      <alignment horizontal="center" vertical="center"/>
    </xf>
    <xf numFmtId="0" fontId="28" fillId="6" borderId="19" xfId="35" applyFont="1" applyFill="1" applyBorder="1" applyAlignment="1">
      <alignment horizontal="center" vertical="center"/>
    </xf>
    <xf numFmtId="3" fontId="14" fillId="0" borderId="0" xfId="24" applyNumberFormat="1" applyFont="1"/>
    <xf numFmtId="0" fontId="11" fillId="0" borderId="0" xfId="24" applyFont="1"/>
    <xf numFmtId="0" fontId="11" fillId="0" borderId="0" xfId="22" applyFont="1"/>
    <xf numFmtId="0" fontId="11" fillId="0" borderId="0" xfId="3" applyFont="1"/>
    <xf numFmtId="0" fontId="11" fillId="0" borderId="0" xfId="15" applyNumberFormat="1" applyFont="1" applyBorder="1" applyAlignment="1">
      <alignment vertical="center"/>
    </xf>
    <xf numFmtId="0" fontId="11" fillId="19" borderId="0" xfId="0" applyFont="1" applyFill="1" applyAlignment="1">
      <alignment horizontal="center" vertical="center"/>
    </xf>
    <xf numFmtId="3" fontId="11" fillId="0" borderId="0" xfId="21" applyNumberFormat="1" applyFont="1"/>
    <xf numFmtId="168" fontId="11" fillId="0" borderId="0" xfId="21" applyNumberFormat="1" applyFont="1"/>
    <xf numFmtId="17" fontId="11" fillId="0" borderId="0" xfId="0" applyNumberFormat="1" applyFont="1" applyAlignment="1">
      <alignment horizontal="center"/>
    </xf>
    <xf numFmtId="0" fontId="11" fillId="0" borderId="0" xfId="0" applyFont="1" applyAlignment="1">
      <alignment horizontal="center" vertical="center" wrapText="1"/>
    </xf>
    <xf numFmtId="17" fontId="11" fillId="0" borderId="0" xfId="0" applyNumberFormat="1" applyFont="1" applyAlignment="1">
      <alignment horizontal="center" vertical="center" wrapText="1"/>
    </xf>
    <xf numFmtId="0" fontId="11" fillId="0" borderId="0" xfId="0" applyFont="1" applyAlignment="1">
      <alignment horizontal="center" vertical="center"/>
    </xf>
    <xf numFmtId="0" fontId="11" fillId="0" borderId="2" xfId="0" applyFont="1" applyBorder="1" applyAlignment="1">
      <alignment horizontal="center" vertical="center" wrapText="1"/>
    </xf>
    <xf numFmtId="0" fontId="11" fillId="0" borderId="21" xfId="47" applyFont="1" applyBorder="1"/>
    <xf numFmtId="3" fontId="11" fillId="0" borderId="21" xfId="47" applyNumberFormat="1" applyFont="1" applyBorder="1"/>
    <xf numFmtId="14" fontId="14" fillId="0" borderId="0" xfId="24" applyNumberFormat="1" applyFont="1"/>
    <xf numFmtId="168" fontId="14" fillId="0" borderId="0" xfId="24" applyNumberFormat="1" applyFont="1"/>
    <xf numFmtId="0" fontId="11" fillId="0" borderId="0" xfId="47" applyFont="1" applyAlignment="1">
      <alignment horizontal="center" vertical="center" wrapText="1"/>
    </xf>
    <xf numFmtId="0" fontId="17" fillId="6" borderId="0" xfId="24" applyFont="1" applyFill="1" applyAlignment="1">
      <alignment horizontal="center" vertical="center" wrapText="1"/>
    </xf>
    <xf numFmtId="0" fontId="20" fillId="7" borderId="0" xfId="24" applyFont="1" applyFill="1" applyAlignment="1">
      <alignment horizontal="left" vertical="center" wrapText="1"/>
    </xf>
    <xf numFmtId="167" fontId="14" fillId="15" borderId="0" xfId="24" applyNumberFormat="1" applyFont="1" applyFill="1" applyAlignment="1">
      <alignment horizontal="center" vertical="center" wrapText="1"/>
    </xf>
    <xf numFmtId="3" fontId="14" fillId="15" borderId="0" xfId="24" applyNumberFormat="1" applyFont="1" applyFill="1" applyAlignment="1">
      <alignment horizontal="center" vertical="center" wrapText="1"/>
    </xf>
    <xf numFmtId="167" fontId="14" fillId="13" borderId="0" xfId="24" applyNumberFormat="1" applyFont="1" applyFill="1" applyAlignment="1">
      <alignment horizontal="center" vertical="center" wrapText="1"/>
    </xf>
    <xf numFmtId="3" fontId="14" fillId="13" borderId="0" xfId="24" applyNumberFormat="1" applyFont="1" applyFill="1" applyAlignment="1">
      <alignment horizontal="center" vertical="center" wrapText="1"/>
    </xf>
    <xf numFmtId="0" fontId="20" fillId="17" borderId="0" xfId="24" applyFont="1" applyFill="1" applyAlignment="1">
      <alignment horizontal="center" vertical="center" wrapText="1"/>
    </xf>
    <xf numFmtId="167" fontId="20" fillId="17" borderId="0" xfId="24" applyNumberFormat="1" applyFont="1" applyFill="1" applyAlignment="1">
      <alignment horizontal="center" vertical="center" wrapText="1"/>
    </xf>
    <xf numFmtId="3" fontId="20" fillId="17" borderId="0" xfId="24" applyNumberFormat="1" applyFont="1" applyFill="1" applyAlignment="1">
      <alignment horizontal="center" vertical="center" wrapText="1"/>
    </xf>
    <xf numFmtId="0" fontId="0" fillId="0" borderId="0" xfId="30" applyFont="1"/>
    <xf numFmtId="2" fontId="11" fillId="0" borderId="2" xfId="30" applyNumberFormat="1" applyFont="1" applyBorder="1"/>
    <xf numFmtId="0" fontId="31" fillId="9" borderId="2" xfId="0" applyFont="1" applyFill="1" applyBorder="1" applyAlignment="1">
      <alignment horizontal="center" vertical="center"/>
    </xf>
    <xf numFmtId="17" fontId="31" fillId="9" borderId="2" xfId="0" applyNumberFormat="1" applyFont="1" applyFill="1" applyBorder="1" applyAlignment="1">
      <alignment horizontal="center"/>
    </xf>
    <xf numFmtId="0" fontId="31" fillId="9" borderId="2" xfId="0" applyFont="1" applyFill="1" applyBorder="1" applyAlignment="1">
      <alignment horizontal="center"/>
    </xf>
    <xf numFmtId="0" fontId="0" fillId="0" borderId="2" xfId="0" applyBorder="1"/>
    <xf numFmtId="175" fontId="0" fillId="0" borderId="2" xfId="49" applyNumberFormat="1" applyFont="1" applyBorder="1" applyAlignment="1"/>
    <xf numFmtId="167" fontId="0" fillId="0" borderId="2" xfId="5" applyNumberFormat="1" applyFont="1" applyBorder="1" applyAlignment="1"/>
    <xf numFmtId="0" fontId="25" fillId="9" borderId="2" xfId="0" applyFont="1" applyFill="1" applyBorder="1" applyAlignment="1">
      <alignment horizontal="center" vertical="center"/>
    </xf>
    <xf numFmtId="175" fontId="11" fillId="0" borderId="2" xfId="49" applyNumberFormat="1" applyFont="1" applyBorder="1"/>
    <xf numFmtId="3" fontId="0" fillId="0" borderId="0" xfId="0" applyNumberFormat="1"/>
    <xf numFmtId="165" fontId="0" fillId="0" borderId="0" xfId="0" applyNumberFormat="1"/>
    <xf numFmtId="0" fontId="0" fillId="0" borderId="0" xfId="0" applyFont="1"/>
    <xf numFmtId="0" fontId="0" fillId="0" borderId="0" xfId="35" applyFont="1"/>
    <xf numFmtId="0" fontId="0" fillId="0" borderId="0" xfId="0" applyFont="1" applyAlignment="1">
      <alignment horizontal="left" vertical="center"/>
    </xf>
    <xf numFmtId="0" fontId="0" fillId="0" borderId="0" xfId="47" applyFont="1"/>
    <xf numFmtId="0" fontId="32" fillId="0" borderId="0" xfId="0" applyFont="1"/>
    <xf numFmtId="0" fontId="0" fillId="0" borderId="0" xfId="33" applyFont="1"/>
    <xf numFmtId="168" fontId="0" fillId="0" borderId="0" xfId="1" applyNumberFormat="1" applyFont="1"/>
    <xf numFmtId="10" fontId="0" fillId="0" borderId="0" xfId="5" applyNumberFormat="1" applyFont="1"/>
    <xf numFmtId="164" fontId="0" fillId="0" borderId="0" xfId="1" applyNumberFormat="1" applyFont="1"/>
    <xf numFmtId="0" fontId="34" fillId="0" borderId="0" xfId="0" applyFont="1"/>
    <xf numFmtId="0" fontId="35" fillId="0" borderId="0" xfId="0" applyFont="1"/>
    <xf numFmtId="0" fontId="33" fillId="0" borderId="0" xfId="0" applyFont="1" applyAlignment="1">
      <alignment horizontal="center"/>
    </xf>
    <xf numFmtId="0" fontId="9" fillId="0" borderId="0" xfId="2"/>
    <xf numFmtId="167" fontId="0" fillId="0" borderId="0" xfId="5" applyNumberFormat="1" applyFont="1"/>
    <xf numFmtId="0" fontId="9" fillId="3" borderId="0" xfId="2" applyFill="1" applyAlignment="1">
      <alignment horizontal="center"/>
    </xf>
    <xf numFmtId="0" fontId="11" fillId="7" borderId="19" xfId="35" applyFont="1" applyFill="1" applyBorder="1" applyAlignment="1">
      <alignment horizontal="center" vertical="center"/>
    </xf>
    <xf numFmtId="0" fontId="28" fillId="6" borderId="19" xfId="35" applyFont="1" applyFill="1" applyBorder="1" applyAlignment="1">
      <alignment horizontal="center" vertical="center"/>
    </xf>
    <xf numFmtId="0" fontId="28" fillId="6" borderId="20" xfId="35" applyFont="1" applyFill="1" applyBorder="1" applyAlignment="1">
      <alignment horizontal="center" vertical="center"/>
    </xf>
    <xf numFmtId="0" fontId="28" fillId="6" borderId="20" xfId="35" applyFont="1" applyFill="1" applyBorder="1" applyAlignment="1">
      <alignment horizontal="center" vertical="center" wrapText="1"/>
    </xf>
    <xf numFmtId="0" fontId="28" fillId="6" borderId="0" xfId="35" applyFont="1" applyFill="1" applyAlignment="1">
      <alignment horizontal="center" vertical="center" wrapText="1"/>
    </xf>
    <xf numFmtId="0" fontId="11" fillId="7" borderId="19" xfId="35" applyFont="1" applyFill="1" applyBorder="1" applyAlignment="1">
      <alignment horizontal="left" vertical="center"/>
    </xf>
    <xf numFmtId="0" fontId="31" fillId="9" borderId="2" xfId="0" applyFont="1" applyFill="1" applyBorder="1" applyAlignment="1">
      <alignment horizontal="center" vertical="center"/>
    </xf>
    <xf numFmtId="17" fontId="31" fillId="9" borderId="2" xfId="0" applyNumberFormat="1" applyFont="1" applyFill="1" applyBorder="1" applyAlignment="1">
      <alignment horizontal="center"/>
    </xf>
    <xf numFmtId="0" fontId="31" fillId="9" borderId="2" xfId="0" applyFont="1" applyFill="1" applyBorder="1" applyAlignment="1">
      <alignment horizontal="center"/>
    </xf>
    <xf numFmtId="0" fontId="29" fillId="5" borderId="0" xfId="2" applyFont="1" applyFill="1" applyAlignment="1">
      <alignment horizontal="center"/>
    </xf>
    <xf numFmtId="0" fontId="25" fillId="14" borderId="0" xfId="22" applyFont="1" applyFill="1" applyAlignment="1">
      <alignment horizontal="center" vertical="center"/>
    </xf>
    <xf numFmtId="0" fontId="25" fillId="14" borderId="14" xfId="22" applyFont="1" applyFill="1" applyBorder="1" applyAlignment="1">
      <alignment horizontal="center" vertical="center"/>
    </xf>
    <xf numFmtId="0" fontId="25" fillId="14" borderId="15" xfId="22" applyFont="1" applyFill="1" applyBorder="1" applyAlignment="1">
      <alignment horizontal="center" vertical="center"/>
    </xf>
    <xf numFmtId="0" fontId="10" fillId="7" borderId="0" xfId="47" applyFont="1" applyFill="1" applyBorder="1" applyAlignment="1">
      <alignment horizontal="center" vertical="center" wrapText="1"/>
    </xf>
    <xf numFmtId="49" fontId="10" fillId="7" borderId="0" xfId="47" applyNumberFormat="1" applyFont="1" applyFill="1" applyBorder="1" applyAlignment="1">
      <alignment horizontal="center" vertical="center"/>
    </xf>
    <xf numFmtId="49" fontId="10" fillId="7" borderId="0" xfId="47" applyNumberFormat="1" applyFont="1" applyFill="1" applyBorder="1" applyAlignment="1">
      <alignment horizontal="center" vertical="center" wrapText="1"/>
    </xf>
    <xf numFmtId="0" fontId="10" fillId="7" borderId="0" xfId="47" applyFont="1" applyFill="1" applyBorder="1" applyAlignment="1">
      <alignment horizontal="center" wrapText="1"/>
    </xf>
    <xf numFmtId="0" fontId="11" fillId="0" borderId="0" xfId="47" applyFont="1" applyAlignment="1">
      <alignment horizontal="left" wrapText="1"/>
    </xf>
    <xf numFmtId="0" fontId="11" fillId="0" borderId="0" xfId="33" applyFont="1" applyAlignment="1">
      <alignment horizontal="center" vertical="center"/>
    </xf>
    <xf numFmtId="0" fontId="11" fillId="0" borderId="0" xfId="33" applyFont="1" applyAlignment="1">
      <alignment horizontal="center"/>
    </xf>
    <xf numFmtId="2" fontId="11" fillId="0" borderId="0" xfId="33" applyNumberFormat="1" applyFont="1" applyAlignment="1">
      <alignment horizontal="center"/>
    </xf>
    <xf numFmtId="0" fontId="28" fillId="7" borderId="0" xfId="33" applyFont="1" applyFill="1" applyAlignment="1">
      <alignment horizontal="center" vertical="center"/>
    </xf>
    <xf numFmtId="0" fontId="11" fillId="0" borderId="8" xfId="47" applyFont="1" applyFill="1" applyBorder="1" applyAlignment="1">
      <alignment horizontal="center" vertical="center"/>
    </xf>
    <xf numFmtId="0" fontId="11" fillId="0" borderId="3" xfId="47" applyFont="1" applyFill="1" applyBorder="1" applyAlignment="1">
      <alignment horizontal="center" vertical="center"/>
    </xf>
    <xf numFmtId="0" fontId="11" fillId="0" borderId="4" xfId="47" applyFont="1" applyFill="1" applyBorder="1" applyAlignment="1">
      <alignment horizontal="center" vertical="center"/>
    </xf>
    <xf numFmtId="0" fontId="11" fillId="0" borderId="8" xfId="47" applyFont="1" applyFill="1" applyBorder="1" applyAlignment="1">
      <alignment horizontal="center" vertical="center" wrapText="1"/>
    </xf>
    <xf numFmtId="0" fontId="11" fillId="0" borderId="3" xfId="47" applyFont="1" applyFill="1" applyBorder="1" applyAlignment="1">
      <alignment horizontal="center" vertical="center" wrapText="1"/>
    </xf>
    <xf numFmtId="0" fontId="11" fillId="0" borderId="4" xfId="47" applyFont="1" applyFill="1" applyBorder="1" applyAlignment="1">
      <alignment horizontal="center" vertical="center" wrapText="1"/>
    </xf>
    <xf numFmtId="0" fontId="11" fillId="0" borderId="2" xfId="47" applyFont="1" applyFill="1" applyBorder="1" applyAlignment="1">
      <alignment horizontal="center" vertical="center"/>
    </xf>
    <xf numFmtId="0" fontId="11" fillId="0" borderId="2" xfId="47" applyFont="1" applyFill="1" applyBorder="1" applyAlignment="1">
      <alignment horizontal="center" vertical="center" wrapText="1"/>
    </xf>
  </cellXfs>
  <cellStyles count="50">
    <cellStyle name="Hipervínculo" xfId="2" builtinId="8"/>
    <cellStyle name="Millares" xfId="1" builtinId="3"/>
    <cellStyle name="Millares 2" xfId="7"/>
    <cellStyle name="Millares 2 2" xfId="21"/>
    <cellStyle name="Millares 2 3" xfId="26"/>
    <cellStyle name="Millares 3" xfId="10"/>
    <cellStyle name="Millares 4" xfId="28"/>
    <cellStyle name="Millares 5" xfId="36"/>
    <cellStyle name="Millares 6" xfId="39"/>
    <cellStyle name="Millares 7" xfId="43"/>
    <cellStyle name="Millares 8" xfId="45"/>
    <cellStyle name="Moneda" xfId="49" builtinId="4"/>
    <cellStyle name="Moneda 2" xfId="12"/>
    <cellStyle name="Moneda 3" xfId="31"/>
    <cellStyle name="Normal" xfId="0" builtinId="0" customBuiltin="1"/>
    <cellStyle name="Normal 10" xfId="44"/>
    <cellStyle name="Normal 10 3" xfId="20"/>
    <cellStyle name="Normal 11" xfId="47"/>
    <cellStyle name="Normal 2" xfId="6"/>
    <cellStyle name="Normal 2 2" xfId="15"/>
    <cellStyle name="Normal 2 3" xfId="14"/>
    <cellStyle name="Normal 2 4" xfId="22"/>
    <cellStyle name="Normal 2 5" xfId="24"/>
    <cellStyle name="Normal 2 6" xfId="29"/>
    <cellStyle name="Normal 20" xfId="18"/>
    <cellStyle name="Normal 3" xfId="3"/>
    <cellStyle name="Normal 3 2" xfId="30"/>
    <cellStyle name="Normal 4" xfId="9"/>
    <cellStyle name="Normal 4 2" xfId="13"/>
    <cellStyle name="Normal 5" xfId="33"/>
    <cellStyle name="Normal 6" xfId="35"/>
    <cellStyle name="Normal 7" xfId="38"/>
    <cellStyle name="Normal 8" xfId="41"/>
    <cellStyle name="Normal 9" xfId="4"/>
    <cellStyle name="Normal_INDIC3" xfId="17"/>
    <cellStyle name="Porcentaje" xfId="5" builtinId="5"/>
    <cellStyle name="Porcentaje 10" xfId="46"/>
    <cellStyle name="Porcentaje 11" xfId="48"/>
    <cellStyle name="Porcentaje 2" xfId="8"/>
    <cellStyle name="Porcentaje 2 2" xfId="19"/>
    <cellStyle name="Porcentaje 2 3" xfId="23"/>
    <cellStyle name="Porcentaje 2 4" xfId="25"/>
    <cellStyle name="Porcentaje 3" xfId="11"/>
    <cellStyle name="Porcentaje 3 2" xfId="16"/>
    <cellStyle name="Porcentaje 4" xfId="27"/>
    <cellStyle name="Porcentaje 5" xfId="32"/>
    <cellStyle name="Porcentaje 6" xfId="34"/>
    <cellStyle name="Porcentaje 7" xfId="37"/>
    <cellStyle name="Porcentaje 8" xfId="40"/>
    <cellStyle name="Porcentaje 9" xfId="42"/>
  </cellStyles>
  <dxfs count="0"/>
  <tableStyles count="0" defaultTableStyle="TableStyleMedium2" defaultPivotStyle="PivotStyleLight16"/>
  <colors>
    <mruColors>
      <color rgb="FFFBBB27"/>
      <color rgb="FF993300"/>
      <color rgb="FF7C878E"/>
      <color rgb="FFE5D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5.xml"/><Relationship Id="rId1" Type="http://schemas.microsoft.com/office/2011/relationships/chartStyle" Target="style25.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26.xml"/><Relationship Id="rId1" Type="http://schemas.microsoft.com/office/2011/relationships/chartStyle" Target="style2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27.xml"/><Relationship Id="rId1" Type="http://schemas.microsoft.com/office/2011/relationships/chartStyle" Target="style27.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28.xml"/><Relationship Id="rId1" Type="http://schemas.microsoft.com/office/2011/relationships/chartStyle" Target="style28.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29.xml"/><Relationship Id="rId1" Type="http://schemas.microsoft.com/office/2011/relationships/chartStyle" Target="style29.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30.xml"/><Relationship Id="rId1" Type="http://schemas.microsoft.com/office/2011/relationships/chartStyle" Target="style30.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31.xml"/><Relationship Id="rId1" Type="http://schemas.microsoft.com/office/2011/relationships/chartStyle" Target="style31.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32.xml"/><Relationship Id="rId1" Type="http://schemas.microsoft.com/office/2011/relationships/chartStyle" Target="style32.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33.xml"/><Relationship Id="rId1" Type="http://schemas.microsoft.com/office/2011/relationships/chartStyle" Target="style33.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34.xml"/><Relationship Id="rId1" Type="http://schemas.microsoft.com/office/2011/relationships/chartStyle" Target="style34.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35.xml"/><Relationship Id="rId1" Type="http://schemas.microsoft.com/office/2011/relationships/chartStyle" Target="style35.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36.xml"/><Relationship Id="rId1" Type="http://schemas.microsoft.com/office/2011/relationships/chartStyle" Target="style36.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37.xml"/><Relationship Id="rId1" Type="http://schemas.microsoft.com/office/2011/relationships/chartStyle" Target="style37.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38.xml"/><Relationship Id="rId1" Type="http://schemas.microsoft.com/office/2011/relationships/chartStyle" Target="style38.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39.xml"/><Relationship Id="rId1" Type="http://schemas.microsoft.com/office/2011/relationships/chartStyle" Target="style39.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0.xml"/><Relationship Id="rId1" Type="http://schemas.microsoft.com/office/2011/relationships/chartStyle" Target="style40.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1.xml"/><Relationship Id="rId1" Type="http://schemas.microsoft.com/office/2011/relationships/chartStyle" Target="style41.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2.xml"/><Relationship Id="rId1" Type="http://schemas.microsoft.com/office/2011/relationships/chartStyle" Target="style42.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3.xml"/><Relationship Id="rId1" Type="http://schemas.microsoft.com/office/2011/relationships/chartStyle" Target="style43.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4.xml"/><Relationship Id="rId1" Type="http://schemas.microsoft.com/office/2011/relationships/chartStyle" Target="style44.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5.xml"/><Relationship Id="rId1" Type="http://schemas.microsoft.com/office/2011/relationships/chartStyle" Target="style45.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46.xml"/><Relationship Id="rId1" Type="http://schemas.microsoft.com/office/2011/relationships/chartStyle" Target="style46.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47.xml"/><Relationship Id="rId1" Type="http://schemas.microsoft.com/office/2011/relationships/chartStyle" Target="style47.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48.xml"/><Relationship Id="rId1" Type="http://schemas.microsoft.com/office/2011/relationships/chartStyle" Target="style48.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49.xml"/><Relationship Id="rId1" Type="http://schemas.microsoft.com/office/2011/relationships/chartStyle" Target="style49.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0.xml"/><Relationship Id="rId1" Type="http://schemas.microsoft.com/office/2011/relationships/chartStyle" Target="style50.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1.xml"/><Relationship Id="rId1" Type="http://schemas.microsoft.com/office/2011/relationships/chartStyle" Target="style51.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2.xml"/><Relationship Id="rId1" Type="http://schemas.microsoft.com/office/2011/relationships/chartStyle" Target="style52.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3.xml"/><Relationship Id="rId1" Type="http://schemas.microsoft.com/office/2011/relationships/chartStyle" Target="style53.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4.xml"/><Relationship Id="rId1" Type="http://schemas.microsoft.com/office/2011/relationships/chartStyle" Target="style54.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55.xml"/><Relationship Id="rId1" Type="http://schemas.microsoft.com/office/2011/relationships/chartStyle" Target="style55.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6.xml"/><Relationship Id="rId1" Type="http://schemas.microsoft.com/office/2011/relationships/chartStyle" Target="style56.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57.xml"/><Relationship Id="rId1" Type="http://schemas.microsoft.com/office/2011/relationships/chartStyle" Target="style57.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58.xml"/><Relationship Id="rId1" Type="http://schemas.microsoft.com/office/2011/relationships/chartStyle" Target="style58.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59.xml"/><Relationship Id="rId1" Type="http://schemas.microsoft.com/office/2011/relationships/chartStyle" Target="style59.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60.xml"/><Relationship Id="rId1" Type="http://schemas.microsoft.com/office/2011/relationships/chartStyle" Target="style6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28"/>
            <c:invertIfNegative val="0"/>
            <c:bubble3D val="0"/>
            <c:spPr>
              <a:solidFill>
                <a:srgbClr val="FFC000"/>
              </a:solidFill>
              <a:ln>
                <a:noFill/>
              </a:ln>
              <a:effectLst/>
            </c:spPr>
            <c:extLst>
              <c:ext xmlns:c16="http://schemas.microsoft.com/office/drawing/2014/chart" uri="{C3380CC4-5D6E-409C-BE32-E72D297353CC}">
                <c16:uniqueId val="{00000001-71B6-493C-8C7C-4232C5F6662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'F1'!$A$9:$A$40</c:f>
              <c:strCache>
                <c:ptCount val="32"/>
                <c:pt idx="0">
                  <c:v>Tlaxcala</c:v>
                </c:pt>
                <c:pt idx="1">
                  <c:v>Colima</c:v>
                </c:pt>
                <c:pt idx="2">
                  <c:v>Nayarit</c:v>
                </c:pt>
                <c:pt idx="3">
                  <c:v>Zacatecas</c:v>
                </c:pt>
                <c:pt idx="4">
                  <c:v>Baja California Sur</c:v>
                </c:pt>
                <c:pt idx="5">
                  <c:v>Durango</c:v>
                </c:pt>
                <c:pt idx="6">
                  <c:v>Morelos</c:v>
                </c:pt>
                <c:pt idx="7">
                  <c:v>Aguascalientes</c:v>
                </c:pt>
                <c:pt idx="8">
                  <c:v>Guerrero</c:v>
                </c:pt>
                <c:pt idx="9">
                  <c:v>Yucatán</c:v>
                </c:pt>
                <c:pt idx="10">
                  <c:v>Oaxaca</c:v>
                </c:pt>
                <c:pt idx="11">
                  <c:v>Hidalgo</c:v>
                </c:pt>
                <c:pt idx="12">
                  <c:v>Chiapas</c:v>
                </c:pt>
                <c:pt idx="13">
                  <c:v>Quintana Roo</c:v>
                </c:pt>
                <c:pt idx="14">
                  <c:v>San Luis Potosí</c:v>
                </c:pt>
                <c:pt idx="15">
                  <c:v>Sinaloa</c:v>
                </c:pt>
                <c:pt idx="16">
                  <c:v>Querétaro</c:v>
                </c:pt>
                <c:pt idx="17">
                  <c:v>Michoacán</c:v>
                </c:pt>
                <c:pt idx="18">
                  <c:v>Tabasco</c:v>
                </c:pt>
                <c:pt idx="19">
                  <c:v>Tamaulipas</c:v>
                </c:pt>
                <c:pt idx="20">
                  <c:v>Campeche</c:v>
                </c:pt>
                <c:pt idx="21">
                  <c:v>Baja California</c:v>
                </c:pt>
                <c:pt idx="22">
                  <c:v>Chihuahua</c:v>
                </c:pt>
                <c:pt idx="23">
                  <c:v>Sonora</c:v>
                </c:pt>
                <c:pt idx="24">
                  <c:v>Puebla</c:v>
                </c:pt>
                <c:pt idx="25">
                  <c:v>Coahuila</c:v>
                </c:pt>
                <c:pt idx="26">
                  <c:v>Guanajuato</c:v>
                </c:pt>
                <c:pt idx="27">
                  <c:v>Veracruz</c:v>
                </c:pt>
                <c:pt idx="28">
                  <c:v>Jalisco</c:v>
                </c:pt>
                <c:pt idx="29">
                  <c:v>Nuevo León</c:v>
                </c:pt>
                <c:pt idx="30">
                  <c:v>Estado de México</c:v>
                </c:pt>
                <c:pt idx="31">
                  <c:v>Ciudad de México</c:v>
                </c:pt>
              </c:strCache>
            </c:strRef>
          </c:cat>
          <c:val>
            <c:numRef>
              <c:f>'F1'!$B$9:$B$40</c:f>
              <c:numCache>
                <c:formatCode>_-* #,##0_-;\-* #,##0_-;_-* "-"??_-;_-@_-</c:formatCode>
                <c:ptCount val="32"/>
                <c:pt idx="0">
                  <c:v>99537.520999999993</c:v>
                </c:pt>
                <c:pt idx="1">
                  <c:v>108110.288</c:v>
                </c:pt>
                <c:pt idx="2">
                  <c:v>120415.54700000001</c:v>
                </c:pt>
                <c:pt idx="3">
                  <c:v>155967.054</c:v>
                </c:pt>
                <c:pt idx="4">
                  <c:v>174246.239</c:v>
                </c:pt>
                <c:pt idx="5">
                  <c:v>201196.05</c:v>
                </c:pt>
                <c:pt idx="6">
                  <c:v>201299.745</c:v>
                </c:pt>
                <c:pt idx="7">
                  <c:v>232547.255</c:v>
                </c:pt>
                <c:pt idx="8">
                  <c:v>242952.94200000001</c:v>
                </c:pt>
                <c:pt idx="9">
                  <c:v>258936.101</c:v>
                </c:pt>
                <c:pt idx="10">
                  <c:v>262170.23800000001</c:v>
                </c:pt>
                <c:pt idx="11">
                  <c:v>272561.29700000002</c:v>
                </c:pt>
                <c:pt idx="12">
                  <c:v>276850.55200000003</c:v>
                </c:pt>
                <c:pt idx="13">
                  <c:v>288571.66100000002</c:v>
                </c:pt>
                <c:pt idx="14">
                  <c:v>374094.011</c:v>
                </c:pt>
                <c:pt idx="15">
                  <c:v>395849.29300000001</c:v>
                </c:pt>
                <c:pt idx="16">
                  <c:v>413808.11800000002</c:v>
                </c:pt>
                <c:pt idx="17">
                  <c:v>430351.92599999998</c:v>
                </c:pt>
                <c:pt idx="18">
                  <c:v>463733.20799999998</c:v>
                </c:pt>
                <c:pt idx="19">
                  <c:v>500964.94699999999</c:v>
                </c:pt>
                <c:pt idx="20">
                  <c:v>528896.04</c:v>
                </c:pt>
                <c:pt idx="21">
                  <c:v>557853.09100000001</c:v>
                </c:pt>
                <c:pt idx="22">
                  <c:v>567395.31000000006</c:v>
                </c:pt>
                <c:pt idx="23">
                  <c:v>578668.79</c:v>
                </c:pt>
                <c:pt idx="24">
                  <c:v>601167.72600000002</c:v>
                </c:pt>
                <c:pt idx="25">
                  <c:v>621735.14</c:v>
                </c:pt>
                <c:pt idx="26">
                  <c:v>729919.38899999997</c:v>
                </c:pt>
                <c:pt idx="27">
                  <c:v>815080.51100000006</c:v>
                </c:pt>
                <c:pt idx="28">
                  <c:v>1226570.1410000001</c:v>
                </c:pt>
                <c:pt idx="29">
                  <c:v>1324742.9650000001</c:v>
                </c:pt>
                <c:pt idx="30">
                  <c:v>1584063.7849999999</c:v>
                </c:pt>
                <c:pt idx="31">
                  <c:v>3129179.8769999999</c:v>
                </c:pt>
              </c:numCache>
            </c:numRef>
          </c:val>
          <c:extLst>
            <c:ext xmlns:c16="http://schemas.microsoft.com/office/drawing/2014/chart" uri="{C3380CC4-5D6E-409C-BE32-E72D297353CC}">
              <c16:uniqueId val="{00000002-71B6-493C-8C7C-4232C5F66624}"/>
            </c:ext>
          </c:extLst>
        </c:ser>
        <c:dLbls>
          <c:showLegendKey val="0"/>
          <c:showVal val="0"/>
          <c:showCatName val="0"/>
          <c:showSerName val="0"/>
          <c:showPercent val="0"/>
          <c:showBubbleSize val="0"/>
        </c:dLbls>
        <c:gapWidth val="182"/>
        <c:axId val="220150016"/>
        <c:axId val="220168192"/>
      </c:barChart>
      <c:catAx>
        <c:axId val="220150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0168192"/>
        <c:crosses val="autoZero"/>
        <c:auto val="1"/>
        <c:lblAlgn val="ctr"/>
        <c:lblOffset val="100"/>
        <c:noMultiLvlLbl val="0"/>
      </c:catAx>
      <c:valAx>
        <c:axId val="220168192"/>
        <c:scaling>
          <c:orientation val="minMax"/>
        </c:scaling>
        <c:delete val="1"/>
        <c:axPos val="b"/>
        <c:numFmt formatCode="_-* #,##0_-;\-* #,##0_-;_-* &quot;-&quot;??_-;_-@_-" sourceLinked="1"/>
        <c:majorTickMark val="none"/>
        <c:minorTickMark val="none"/>
        <c:tickLblPos val="nextTo"/>
        <c:crossAx val="220150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MX"/>
              <a:t>Nacional</a:t>
            </a:r>
          </a:p>
        </c:rich>
      </c:tx>
      <c:overlay val="0"/>
    </c:title>
    <c:autoTitleDeleted val="0"/>
    <c:plotArea>
      <c:layout>
        <c:manualLayout>
          <c:layoutTarget val="inner"/>
          <c:xMode val="edge"/>
          <c:yMode val="edge"/>
          <c:x val="0.19360571883960048"/>
          <c:y val="7.9877515310586178E-2"/>
          <c:w val="0.62065456545654552"/>
          <c:h val="0.79854918612880388"/>
        </c:manualLayout>
      </c:layout>
      <c:pieChart>
        <c:varyColors val="1"/>
        <c:ser>
          <c:idx val="0"/>
          <c:order val="0"/>
          <c:explosion val="7"/>
          <c:dPt>
            <c:idx val="0"/>
            <c:bubble3D val="0"/>
            <c:explosion val="1"/>
            <c:spPr>
              <a:solidFill>
                <a:schemeClr val="accent3">
                  <a:lumMod val="75000"/>
                </a:schemeClr>
              </a:solidFill>
              <a:ln w="19050">
                <a:solidFill>
                  <a:schemeClr val="lt1"/>
                </a:solidFill>
              </a:ln>
              <a:effectLst/>
            </c:spPr>
            <c:extLst>
              <c:ext xmlns:c16="http://schemas.microsoft.com/office/drawing/2014/chart" uri="{C3380CC4-5D6E-409C-BE32-E72D297353CC}">
                <c16:uniqueId val="{00000001-0050-4E9A-B875-585B68BC7DE3}"/>
              </c:ext>
            </c:extLst>
          </c:dPt>
          <c:dPt>
            <c:idx val="1"/>
            <c:bubble3D val="0"/>
            <c:explosion val="1"/>
            <c:spPr>
              <a:solidFill>
                <a:srgbClr val="FFC000"/>
              </a:solidFill>
              <a:ln w="19050">
                <a:solidFill>
                  <a:schemeClr val="lt1"/>
                </a:solidFill>
              </a:ln>
              <a:effectLst/>
            </c:spPr>
            <c:extLst>
              <c:ext xmlns:c16="http://schemas.microsoft.com/office/drawing/2014/chart" uri="{C3380CC4-5D6E-409C-BE32-E72D297353CC}">
                <c16:uniqueId val="{00000003-0050-4E9A-B875-585B68BC7DE3}"/>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5-0050-4E9A-B875-585B68BC7DE3}"/>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0050-4E9A-B875-585B68BC7DE3}"/>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0050-4E9A-B875-585B68BC7DE3}"/>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0050-4E9A-B875-585B68BC7DE3}"/>
              </c:ext>
            </c:extLst>
          </c:dPt>
          <c:dPt>
            <c:idx val="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D-0050-4E9A-B875-585B68BC7DE3}"/>
              </c:ext>
            </c:extLst>
          </c:dPt>
          <c:dLbls>
            <c:dLbl>
              <c:idx val="0"/>
              <c:layout>
                <c:manualLayout>
                  <c:x val="1.9396927580255241E-2"/>
                  <c:y val="8.6175400531484411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50-4E9A-B875-585B68BC7DE3}"/>
                </c:ext>
              </c:extLst>
            </c:dLbl>
            <c:dLbl>
              <c:idx val="1"/>
              <c:layout>
                <c:manualLayout>
                  <c:x val="6.7585301837270345E-4"/>
                  <c:y val="-2.843212306794979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50-4E9A-B875-585B68BC7DE3}"/>
                </c:ext>
              </c:extLst>
            </c:dLbl>
            <c:dLbl>
              <c:idx val="2"/>
              <c:layout>
                <c:manualLayout>
                  <c:x val="5.349737532808399E-2"/>
                  <c:y val="-9.157188684747739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50-4E9A-B875-585B68BC7DE3}"/>
                </c:ext>
              </c:extLst>
            </c:dLbl>
            <c:dLbl>
              <c:idx val="3"/>
              <c:layout>
                <c:manualLayout>
                  <c:x val="5.5426071741032368E-2"/>
                  <c:y val="-7.822251385243511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50-4E9A-B875-585B68BC7DE3}"/>
                </c:ext>
              </c:extLst>
            </c:dLbl>
            <c:dLbl>
              <c:idx val="4"/>
              <c:layout>
                <c:manualLayout>
                  <c:x val="2.2813210848643919E-2"/>
                  <c:y val="1.157808398950131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050-4E9A-B875-585B68BC7DE3}"/>
                </c:ext>
              </c:extLst>
            </c:dLbl>
            <c:dLbl>
              <c:idx val="5"/>
              <c:layout>
                <c:manualLayout>
                  <c:x val="7.9869303609915954E-2"/>
                  <c:y val="5.74344768321233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050-4E9A-B875-585B68BC7DE3}"/>
                </c:ext>
              </c:extLst>
            </c:dLbl>
            <c:dLbl>
              <c:idx val="6"/>
              <c:layout>
                <c:manualLayout>
                  <c:x val="6.5589928497132244E-2"/>
                  <c:y val="0.13255685635576231"/>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050-4E9A-B875-585B68BC7DE3}"/>
                </c:ext>
              </c:extLst>
            </c:dLbl>
            <c:dLbl>
              <c:idx val="7"/>
              <c:layout>
                <c:manualLayout>
                  <c:x val="4.3431859756830754E-2"/>
                  <c:y val="0.2236511231161025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050-4E9A-B875-585B68BC7DE3}"/>
                </c:ext>
              </c:extLst>
            </c:dLbl>
            <c:spPr>
              <a:noFill/>
              <a:ln w="25400">
                <a:noFill/>
              </a:ln>
            </c:spPr>
            <c:txPr>
              <a:bodyPr rot="0" vert="horz"/>
              <a:lstStyle/>
              <a:p>
                <a:pPr>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'F10'!$A$6:$A$7</c:f>
              <c:strCache>
                <c:ptCount val="2"/>
                <c:pt idx="0">
                  <c:v>Operaciones antes de 2019</c:v>
                </c:pt>
                <c:pt idx="1">
                  <c:v>Iniciaron operaciones en 2019</c:v>
                </c:pt>
              </c:strCache>
            </c:strRef>
          </c:cat>
          <c:val>
            <c:numRef>
              <c:f>'F10'!$B$6:$B$7</c:f>
              <c:numCache>
                <c:formatCode>#,##0</c:formatCode>
                <c:ptCount val="2"/>
                <c:pt idx="0">
                  <c:v>5944858</c:v>
                </c:pt>
                <c:pt idx="1">
                  <c:v>324451</c:v>
                </c:pt>
              </c:numCache>
            </c:numRef>
          </c:val>
          <c:extLst>
            <c:ext xmlns:c16="http://schemas.microsoft.com/office/drawing/2014/chart" uri="{C3380CC4-5D6E-409C-BE32-E72D297353CC}">
              <c16:uniqueId val="{0000000F-0050-4E9A-B875-585B68BC7DE3}"/>
            </c:ext>
          </c:extLst>
        </c:ser>
        <c:dLbls>
          <c:showLegendKey val="0"/>
          <c:showVal val="0"/>
          <c:showCatName val="0"/>
          <c:showSerName val="0"/>
          <c:showPercent val="0"/>
          <c:showBubbleSize val="0"/>
          <c:showLeaderLines val="1"/>
        </c:dLbls>
        <c:firstSliceAng val="111"/>
      </c:pieChart>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FD4A-4A32-B516-49806ECFC49F}"/>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'F91'!$B$6:$B$17</c:f>
              <c:strCache>
                <c:ptCount val="12"/>
                <c:pt idx="0">
                  <c:v>2008/10</c:v>
                </c:pt>
                <c:pt idx="1">
                  <c:v>2009/10</c:v>
                </c:pt>
                <c:pt idx="2">
                  <c:v>2010/10</c:v>
                </c:pt>
                <c:pt idx="3">
                  <c:v>2011/10</c:v>
                </c:pt>
                <c:pt idx="4">
                  <c:v>2012/10</c:v>
                </c:pt>
                <c:pt idx="5">
                  <c:v>2013/10</c:v>
                </c:pt>
                <c:pt idx="6">
                  <c:v>2014/10</c:v>
                </c:pt>
                <c:pt idx="7">
                  <c:v>2015/10</c:v>
                </c:pt>
                <c:pt idx="8">
                  <c:v>2016/10</c:v>
                </c:pt>
                <c:pt idx="9">
                  <c:v>2017/10</c:v>
                </c:pt>
                <c:pt idx="10">
                  <c:v>2018/10</c:v>
                </c:pt>
                <c:pt idx="11">
                  <c:v>2019/10</c:v>
                </c:pt>
              </c:strCache>
            </c:strRef>
          </c:cat>
          <c:val>
            <c:numRef>
              <c:f>'F91'!$C$6:$C$17</c:f>
              <c:numCache>
                <c:formatCode>#,##0</c:formatCode>
                <c:ptCount val="12"/>
                <c:pt idx="0">
                  <c:v>14793</c:v>
                </c:pt>
                <c:pt idx="1">
                  <c:v>14843</c:v>
                </c:pt>
                <c:pt idx="2">
                  <c:v>15608</c:v>
                </c:pt>
                <c:pt idx="3">
                  <c:v>15979</c:v>
                </c:pt>
                <c:pt idx="4">
                  <c:v>14910</c:v>
                </c:pt>
                <c:pt idx="5">
                  <c:v>13600</c:v>
                </c:pt>
                <c:pt idx="6">
                  <c:v>11427</c:v>
                </c:pt>
                <c:pt idx="7">
                  <c:v>11459</c:v>
                </c:pt>
                <c:pt idx="8">
                  <c:v>11260</c:v>
                </c:pt>
                <c:pt idx="9">
                  <c:v>12360</c:v>
                </c:pt>
                <c:pt idx="10">
                  <c:v>14494</c:v>
                </c:pt>
                <c:pt idx="11">
                  <c:v>14643</c:v>
                </c:pt>
              </c:numCache>
            </c:numRef>
          </c:val>
          <c:extLst>
            <c:ext xmlns:c16="http://schemas.microsoft.com/office/drawing/2014/chart" uri="{C3380CC4-5D6E-409C-BE32-E72D297353CC}">
              <c16:uniqueId val="{00000002-FD4A-4A32-B516-49806ECFC49F}"/>
            </c:ext>
          </c:extLst>
        </c:ser>
        <c:dLbls>
          <c:showLegendKey val="0"/>
          <c:showVal val="0"/>
          <c:showCatName val="0"/>
          <c:showSerName val="0"/>
          <c:showPercent val="0"/>
          <c:showBubbleSize val="0"/>
        </c:dLbls>
        <c:gapWidth val="150"/>
        <c:axId val="87426560"/>
        <c:axId val="87428096"/>
      </c:barChart>
      <c:catAx>
        <c:axId val="8742656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87428096"/>
        <c:crosses val="autoZero"/>
        <c:auto val="1"/>
        <c:lblAlgn val="ctr"/>
        <c:lblOffset val="100"/>
        <c:noMultiLvlLbl val="0"/>
      </c:catAx>
      <c:valAx>
        <c:axId val="874280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8742656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23A4-4E4D-A5CE-2951D21DD1DF}"/>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'F92'!$B$5:$B$16</c:f>
              <c:strCache>
                <c:ptCount val="12"/>
                <c:pt idx="0">
                  <c:v>ene-oct 2008</c:v>
                </c:pt>
                <c:pt idx="1">
                  <c:v>ene-oct 2009</c:v>
                </c:pt>
                <c:pt idx="2">
                  <c:v>ene-oct 2010</c:v>
                </c:pt>
                <c:pt idx="3">
                  <c:v>ene-oct 2011</c:v>
                </c:pt>
                <c:pt idx="4">
                  <c:v>ene-oct 2012</c:v>
                </c:pt>
                <c:pt idx="5">
                  <c:v>ene-oct 2013</c:v>
                </c:pt>
                <c:pt idx="6">
                  <c:v>ene-oct 2014</c:v>
                </c:pt>
                <c:pt idx="7">
                  <c:v>ene-oct 2015</c:v>
                </c:pt>
                <c:pt idx="8">
                  <c:v>ene-oct 2016</c:v>
                </c:pt>
                <c:pt idx="9">
                  <c:v>ene-oct 2017</c:v>
                </c:pt>
                <c:pt idx="10">
                  <c:v>ene-oct 2018</c:v>
                </c:pt>
                <c:pt idx="11">
                  <c:v>ene-oct 2019</c:v>
                </c:pt>
              </c:strCache>
            </c:strRef>
          </c:cat>
          <c:val>
            <c:numRef>
              <c:f>'F92'!$C$5:$C$16</c:f>
              <c:numCache>
                <c:formatCode>#,##0</c:formatCode>
                <c:ptCount val="12"/>
                <c:pt idx="0">
                  <c:v>1162536</c:v>
                </c:pt>
                <c:pt idx="1">
                  <c:v>1082939</c:v>
                </c:pt>
                <c:pt idx="2">
                  <c:v>1100749</c:v>
                </c:pt>
                <c:pt idx="3">
                  <c:v>1130931</c:v>
                </c:pt>
                <c:pt idx="4">
                  <c:v>1127032</c:v>
                </c:pt>
                <c:pt idx="5">
                  <c:v>1050047</c:v>
                </c:pt>
                <c:pt idx="6">
                  <c:v>907675</c:v>
                </c:pt>
                <c:pt idx="7">
                  <c:v>862173</c:v>
                </c:pt>
                <c:pt idx="8">
                  <c:v>914089</c:v>
                </c:pt>
                <c:pt idx="9">
                  <c:v>926193</c:v>
                </c:pt>
                <c:pt idx="10">
                  <c:v>1011572</c:v>
                </c:pt>
                <c:pt idx="11">
                  <c:v>1072307</c:v>
                </c:pt>
              </c:numCache>
            </c:numRef>
          </c:val>
          <c:extLst>
            <c:ext xmlns:c16="http://schemas.microsoft.com/office/drawing/2014/chart" uri="{C3380CC4-5D6E-409C-BE32-E72D297353CC}">
              <c16:uniqueId val="{00000002-23A4-4E4D-A5CE-2951D21DD1DF}"/>
            </c:ext>
          </c:extLst>
        </c:ser>
        <c:dLbls>
          <c:showLegendKey val="0"/>
          <c:showVal val="0"/>
          <c:showCatName val="0"/>
          <c:showSerName val="0"/>
          <c:showPercent val="0"/>
          <c:showBubbleSize val="0"/>
        </c:dLbls>
        <c:gapWidth val="150"/>
        <c:axId val="29651712"/>
        <c:axId val="29653248"/>
      </c:barChart>
      <c:catAx>
        <c:axId val="296517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9653248"/>
        <c:crosses val="autoZero"/>
        <c:auto val="1"/>
        <c:lblAlgn val="ctr"/>
        <c:lblOffset val="100"/>
        <c:noMultiLvlLbl val="0"/>
      </c:catAx>
      <c:valAx>
        <c:axId val="2965324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96517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39AC-4EFB-BC10-F3D810A95FA7}"/>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'F93'!$B$6:$B$17</c:f>
              <c:strCache>
                <c:ptCount val="12"/>
                <c:pt idx="0">
                  <c:v>ene-oct 2008</c:v>
                </c:pt>
                <c:pt idx="1">
                  <c:v>ene-oct 2009</c:v>
                </c:pt>
                <c:pt idx="2">
                  <c:v>ene-oct 2010</c:v>
                </c:pt>
                <c:pt idx="3">
                  <c:v>ene-oct 2011</c:v>
                </c:pt>
                <c:pt idx="4">
                  <c:v>ene-oct 2012</c:v>
                </c:pt>
                <c:pt idx="5">
                  <c:v>ene-oct 2013</c:v>
                </c:pt>
                <c:pt idx="6">
                  <c:v>ene-oct 2014</c:v>
                </c:pt>
                <c:pt idx="7">
                  <c:v>ene-oct 2015</c:v>
                </c:pt>
                <c:pt idx="8">
                  <c:v>ene-oct 2016</c:v>
                </c:pt>
                <c:pt idx="9">
                  <c:v>ene-oct 2017</c:v>
                </c:pt>
                <c:pt idx="10">
                  <c:v>ene-oct 2018</c:v>
                </c:pt>
                <c:pt idx="11">
                  <c:v>ene-oct 2019</c:v>
                </c:pt>
              </c:strCache>
            </c:strRef>
          </c:cat>
          <c:val>
            <c:numRef>
              <c:f>'F93'!$C$6:$C$17</c:f>
              <c:numCache>
                <c:formatCode>#,##0</c:formatCode>
                <c:ptCount val="12"/>
                <c:pt idx="0">
                  <c:v>142072</c:v>
                </c:pt>
                <c:pt idx="1">
                  <c:v>141268</c:v>
                </c:pt>
                <c:pt idx="2">
                  <c:v>149989</c:v>
                </c:pt>
                <c:pt idx="3">
                  <c:v>154101</c:v>
                </c:pt>
                <c:pt idx="4">
                  <c:v>153671</c:v>
                </c:pt>
                <c:pt idx="5">
                  <c:v>136934</c:v>
                </c:pt>
                <c:pt idx="6">
                  <c:v>116429</c:v>
                </c:pt>
                <c:pt idx="7">
                  <c:v>109286</c:v>
                </c:pt>
                <c:pt idx="8">
                  <c:v>112820</c:v>
                </c:pt>
                <c:pt idx="9">
                  <c:v>114764</c:v>
                </c:pt>
                <c:pt idx="10">
                  <c:v>127491</c:v>
                </c:pt>
                <c:pt idx="11">
                  <c:v>139869</c:v>
                </c:pt>
              </c:numCache>
            </c:numRef>
          </c:val>
          <c:extLst>
            <c:ext xmlns:c16="http://schemas.microsoft.com/office/drawing/2014/chart" uri="{C3380CC4-5D6E-409C-BE32-E72D297353CC}">
              <c16:uniqueId val="{00000002-39AC-4EFB-BC10-F3D810A95FA7}"/>
            </c:ext>
          </c:extLst>
        </c:ser>
        <c:dLbls>
          <c:showLegendKey val="0"/>
          <c:showVal val="0"/>
          <c:showCatName val="0"/>
          <c:showSerName val="0"/>
          <c:showPercent val="0"/>
          <c:showBubbleSize val="0"/>
        </c:dLbls>
        <c:gapWidth val="150"/>
        <c:axId val="30049792"/>
        <c:axId val="30051328"/>
      </c:barChart>
      <c:catAx>
        <c:axId val="3004979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051328"/>
        <c:crosses val="autoZero"/>
        <c:auto val="1"/>
        <c:lblAlgn val="ctr"/>
        <c:lblOffset val="100"/>
        <c:noMultiLvlLbl val="0"/>
      </c:catAx>
      <c:valAx>
        <c:axId val="3005132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004979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'F94'!$B$8</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49E2-4D8B-B45C-D533FF2C80C4}"/>
              </c:ext>
            </c:extLst>
          </c:dPt>
          <c:dPt>
            <c:idx val="1"/>
            <c:invertIfNegative val="0"/>
            <c:bubble3D val="0"/>
            <c:extLst>
              <c:ext xmlns:c16="http://schemas.microsoft.com/office/drawing/2014/chart" uri="{C3380CC4-5D6E-409C-BE32-E72D297353CC}">
                <c16:uniqueId val="{00000001-49E2-4D8B-B45C-D533FF2C80C4}"/>
              </c:ext>
            </c:extLst>
          </c:dPt>
          <c:dPt>
            <c:idx val="2"/>
            <c:invertIfNegative val="0"/>
            <c:bubble3D val="0"/>
            <c:extLst>
              <c:ext xmlns:c16="http://schemas.microsoft.com/office/drawing/2014/chart" uri="{C3380CC4-5D6E-409C-BE32-E72D297353CC}">
                <c16:uniqueId val="{00000002-49E2-4D8B-B45C-D533FF2C80C4}"/>
              </c:ext>
            </c:extLst>
          </c:dPt>
          <c:dPt>
            <c:idx val="3"/>
            <c:invertIfNegative val="0"/>
            <c:bubble3D val="0"/>
            <c:extLst>
              <c:ext xmlns:c16="http://schemas.microsoft.com/office/drawing/2014/chart" uri="{C3380CC4-5D6E-409C-BE32-E72D297353CC}">
                <c16:uniqueId val="{00000003-49E2-4D8B-B45C-D533FF2C80C4}"/>
              </c:ext>
            </c:extLst>
          </c:dPt>
          <c:dPt>
            <c:idx val="4"/>
            <c:invertIfNegative val="0"/>
            <c:bubble3D val="0"/>
            <c:extLst>
              <c:ext xmlns:c16="http://schemas.microsoft.com/office/drawing/2014/chart" uri="{C3380CC4-5D6E-409C-BE32-E72D297353CC}">
                <c16:uniqueId val="{00000004-49E2-4D8B-B45C-D533FF2C80C4}"/>
              </c:ext>
            </c:extLst>
          </c:dPt>
          <c:dPt>
            <c:idx val="5"/>
            <c:invertIfNegative val="0"/>
            <c:bubble3D val="0"/>
            <c:extLst>
              <c:ext xmlns:c16="http://schemas.microsoft.com/office/drawing/2014/chart" uri="{C3380CC4-5D6E-409C-BE32-E72D297353CC}">
                <c16:uniqueId val="{00000005-49E2-4D8B-B45C-D533FF2C80C4}"/>
              </c:ext>
            </c:extLst>
          </c:dPt>
          <c:dPt>
            <c:idx val="6"/>
            <c:invertIfNegative val="0"/>
            <c:bubble3D val="0"/>
            <c:extLst>
              <c:ext xmlns:c16="http://schemas.microsoft.com/office/drawing/2014/chart" uri="{C3380CC4-5D6E-409C-BE32-E72D297353CC}">
                <c16:uniqueId val="{00000006-49E2-4D8B-B45C-D533FF2C80C4}"/>
              </c:ext>
            </c:extLst>
          </c:dPt>
          <c:dPt>
            <c:idx val="7"/>
            <c:invertIfNegative val="0"/>
            <c:bubble3D val="0"/>
            <c:extLst>
              <c:ext xmlns:c16="http://schemas.microsoft.com/office/drawing/2014/chart" uri="{C3380CC4-5D6E-409C-BE32-E72D297353CC}">
                <c16:uniqueId val="{00000007-49E2-4D8B-B45C-D533FF2C80C4}"/>
              </c:ext>
            </c:extLst>
          </c:dPt>
          <c:dPt>
            <c:idx val="8"/>
            <c:invertIfNegative val="0"/>
            <c:bubble3D val="0"/>
            <c:extLst>
              <c:ext xmlns:c16="http://schemas.microsoft.com/office/drawing/2014/chart" uri="{C3380CC4-5D6E-409C-BE32-E72D297353CC}">
                <c16:uniqueId val="{00000008-49E2-4D8B-B45C-D533FF2C80C4}"/>
              </c:ext>
            </c:extLst>
          </c:dPt>
          <c:dPt>
            <c:idx val="9"/>
            <c:invertIfNegative val="0"/>
            <c:bubble3D val="0"/>
            <c:extLst>
              <c:ext xmlns:c16="http://schemas.microsoft.com/office/drawing/2014/chart" uri="{C3380CC4-5D6E-409C-BE32-E72D297353CC}">
                <c16:uniqueId val="{00000009-49E2-4D8B-B45C-D533FF2C80C4}"/>
              </c:ext>
            </c:extLst>
          </c:dPt>
          <c:dPt>
            <c:idx val="10"/>
            <c:invertIfNegative val="0"/>
            <c:bubble3D val="0"/>
            <c:extLst>
              <c:ext xmlns:c16="http://schemas.microsoft.com/office/drawing/2014/chart" uri="{C3380CC4-5D6E-409C-BE32-E72D297353CC}">
                <c16:uniqueId val="{0000000A-49E2-4D8B-B45C-D533FF2C80C4}"/>
              </c:ext>
            </c:extLst>
          </c:dPt>
          <c:dPt>
            <c:idx val="11"/>
            <c:invertIfNegative val="0"/>
            <c:bubble3D val="0"/>
            <c:extLst>
              <c:ext xmlns:c16="http://schemas.microsoft.com/office/drawing/2014/chart" uri="{C3380CC4-5D6E-409C-BE32-E72D297353CC}">
                <c16:uniqueId val="{0000000B-49E2-4D8B-B45C-D533FF2C80C4}"/>
              </c:ext>
            </c:extLst>
          </c:dPt>
          <c:dPt>
            <c:idx val="12"/>
            <c:invertIfNegative val="0"/>
            <c:bubble3D val="0"/>
            <c:extLst>
              <c:ext xmlns:c16="http://schemas.microsoft.com/office/drawing/2014/chart" uri="{C3380CC4-5D6E-409C-BE32-E72D297353CC}">
                <c16:uniqueId val="{0000000C-49E2-4D8B-B45C-D533FF2C80C4}"/>
              </c:ext>
            </c:extLst>
          </c:dPt>
          <c:dPt>
            <c:idx val="13"/>
            <c:invertIfNegative val="0"/>
            <c:bubble3D val="0"/>
            <c:extLst>
              <c:ext xmlns:c16="http://schemas.microsoft.com/office/drawing/2014/chart" uri="{C3380CC4-5D6E-409C-BE32-E72D297353CC}">
                <c16:uniqueId val="{0000000D-49E2-4D8B-B45C-D533FF2C80C4}"/>
              </c:ext>
            </c:extLst>
          </c:dPt>
          <c:dPt>
            <c:idx val="14"/>
            <c:invertIfNegative val="0"/>
            <c:bubble3D val="0"/>
            <c:extLst>
              <c:ext xmlns:c16="http://schemas.microsoft.com/office/drawing/2014/chart" uri="{C3380CC4-5D6E-409C-BE32-E72D297353CC}">
                <c16:uniqueId val="{0000000E-49E2-4D8B-B45C-D533FF2C80C4}"/>
              </c:ext>
            </c:extLst>
          </c:dPt>
          <c:dPt>
            <c:idx val="15"/>
            <c:invertIfNegative val="0"/>
            <c:bubble3D val="0"/>
            <c:extLst>
              <c:ext xmlns:c16="http://schemas.microsoft.com/office/drawing/2014/chart" uri="{C3380CC4-5D6E-409C-BE32-E72D297353CC}">
                <c16:uniqueId val="{0000000F-49E2-4D8B-B45C-D533FF2C80C4}"/>
              </c:ext>
            </c:extLst>
          </c:dPt>
          <c:dPt>
            <c:idx val="16"/>
            <c:invertIfNegative val="0"/>
            <c:bubble3D val="0"/>
            <c:extLst>
              <c:ext xmlns:c16="http://schemas.microsoft.com/office/drawing/2014/chart" uri="{C3380CC4-5D6E-409C-BE32-E72D297353CC}">
                <c16:uniqueId val="{00000010-49E2-4D8B-B45C-D533FF2C80C4}"/>
              </c:ext>
            </c:extLst>
          </c:dPt>
          <c:dPt>
            <c:idx val="17"/>
            <c:invertIfNegative val="0"/>
            <c:bubble3D val="0"/>
            <c:extLst>
              <c:ext xmlns:c16="http://schemas.microsoft.com/office/drawing/2014/chart" uri="{C3380CC4-5D6E-409C-BE32-E72D297353CC}">
                <c16:uniqueId val="{00000011-49E2-4D8B-B45C-D533FF2C80C4}"/>
              </c:ext>
            </c:extLst>
          </c:dPt>
          <c:dPt>
            <c:idx val="18"/>
            <c:invertIfNegative val="0"/>
            <c:bubble3D val="0"/>
            <c:extLst>
              <c:ext xmlns:c16="http://schemas.microsoft.com/office/drawing/2014/chart" uri="{C3380CC4-5D6E-409C-BE32-E72D297353CC}">
                <c16:uniqueId val="{00000012-49E2-4D8B-B45C-D533FF2C80C4}"/>
              </c:ext>
            </c:extLst>
          </c:dPt>
          <c:dPt>
            <c:idx val="19"/>
            <c:invertIfNegative val="0"/>
            <c:bubble3D val="0"/>
            <c:extLst>
              <c:ext xmlns:c16="http://schemas.microsoft.com/office/drawing/2014/chart" uri="{C3380CC4-5D6E-409C-BE32-E72D297353CC}">
                <c16:uniqueId val="{00000013-49E2-4D8B-B45C-D533FF2C80C4}"/>
              </c:ext>
            </c:extLst>
          </c:dPt>
          <c:dPt>
            <c:idx val="20"/>
            <c:invertIfNegative val="0"/>
            <c:bubble3D val="0"/>
            <c:extLst>
              <c:ext xmlns:c16="http://schemas.microsoft.com/office/drawing/2014/chart" uri="{C3380CC4-5D6E-409C-BE32-E72D297353CC}">
                <c16:uniqueId val="{00000014-49E2-4D8B-B45C-D533FF2C80C4}"/>
              </c:ext>
            </c:extLst>
          </c:dPt>
          <c:dPt>
            <c:idx val="21"/>
            <c:invertIfNegative val="0"/>
            <c:bubble3D val="0"/>
            <c:extLst>
              <c:ext xmlns:c16="http://schemas.microsoft.com/office/drawing/2014/chart" uri="{C3380CC4-5D6E-409C-BE32-E72D297353CC}">
                <c16:uniqueId val="{00000015-49E2-4D8B-B45C-D533FF2C80C4}"/>
              </c:ext>
            </c:extLst>
          </c:dPt>
          <c:dPt>
            <c:idx val="22"/>
            <c:invertIfNegative val="0"/>
            <c:bubble3D val="0"/>
            <c:extLst>
              <c:ext xmlns:c16="http://schemas.microsoft.com/office/drawing/2014/chart" uri="{C3380CC4-5D6E-409C-BE32-E72D297353CC}">
                <c16:uniqueId val="{00000016-49E2-4D8B-B45C-D533FF2C80C4}"/>
              </c:ext>
            </c:extLst>
          </c:dPt>
          <c:dPt>
            <c:idx val="23"/>
            <c:invertIfNegative val="0"/>
            <c:bubble3D val="0"/>
            <c:extLst>
              <c:ext xmlns:c16="http://schemas.microsoft.com/office/drawing/2014/chart" uri="{C3380CC4-5D6E-409C-BE32-E72D297353CC}">
                <c16:uniqueId val="{00000017-49E2-4D8B-B45C-D533FF2C80C4}"/>
              </c:ext>
            </c:extLst>
          </c:dPt>
          <c:dPt>
            <c:idx val="24"/>
            <c:invertIfNegative val="0"/>
            <c:bubble3D val="0"/>
            <c:extLst>
              <c:ext xmlns:c16="http://schemas.microsoft.com/office/drawing/2014/chart" uri="{C3380CC4-5D6E-409C-BE32-E72D297353CC}">
                <c16:uniqueId val="{00000018-49E2-4D8B-B45C-D533FF2C80C4}"/>
              </c:ext>
            </c:extLst>
          </c:dPt>
          <c:dPt>
            <c:idx val="25"/>
            <c:invertIfNegative val="0"/>
            <c:bubble3D val="0"/>
            <c:extLst>
              <c:ext xmlns:c16="http://schemas.microsoft.com/office/drawing/2014/chart" uri="{C3380CC4-5D6E-409C-BE32-E72D297353CC}">
                <c16:uniqueId val="{00000019-49E2-4D8B-B45C-D533FF2C80C4}"/>
              </c:ext>
            </c:extLst>
          </c:dPt>
          <c:dPt>
            <c:idx val="26"/>
            <c:invertIfNegative val="0"/>
            <c:bubble3D val="0"/>
            <c:extLst>
              <c:ext xmlns:c16="http://schemas.microsoft.com/office/drawing/2014/chart" uri="{C3380CC4-5D6E-409C-BE32-E72D297353CC}">
                <c16:uniqueId val="{0000001A-49E2-4D8B-B45C-D533FF2C80C4}"/>
              </c:ext>
            </c:extLst>
          </c:dPt>
          <c:dPt>
            <c:idx val="27"/>
            <c:invertIfNegative val="0"/>
            <c:bubble3D val="0"/>
            <c:extLst>
              <c:ext xmlns:c16="http://schemas.microsoft.com/office/drawing/2014/chart" uri="{C3380CC4-5D6E-409C-BE32-E72D297353CC}">
                <c16:uniqueId val="{0000001B-49E2-4D8B-B45C-D533FF2C80C4}"/>
              </c:ext>
            </c:extLst>
          </c:dPt>
          <c:dPt>
            <c:idx val="28"/>
            <c:invertIfNegative val="0"/>
            <c:bubble3D val="0"/>
            <c:extLst>
              <c:ext xmlns:c16="http://schemas.microsoft.com/office/drawing/2014/chart" uri="{C3380CC4-5D6E-409C-BE32-E72D297353CC}">
                <c16:uniqueId val="{0000001C-49E2-4D8B-B45C-D533FF2C80C4}"/>
              </c:ext>
            </c:extLst>
          </c:dPt>
          <c:dPt>
            <c:idx val="29"/>
            <c:invertIfNegative val="0"/>
            <c:bubble3D val="0"/>
            <c:extLst>
              <c:ext xmlns:c16="http://schemas.microsoft.com/office/drawing/2014/chart" uri="{C3380CC4-5D6E-409C-BE32-E72D297353CC}">
                <c16:uniqueId val="{0000001D-49E2-4D8B-B45C-D533FF2C80C4}"/>
              </c:ext>
            </c:extLst>
          </c:dPt>
          <c:dPt>
            <c:idx val="30"/>
            <c:invertIfNegative val="0"/>
            <c:bubble3D val="0"/>
            <c:spPr>
              <a:solidFill>
                <a:srgbClr val="FBBB27"/>
              </a:solidFill>
            </c:spPr>
            <c:extLst>
              <c:ext xmlns:c16="http://schemas.microsoft.com/office/drawing/2014/chart" uri="{C3380CC4-5D6E-409C-BE32-E72D297353CC}">
                <c16:uniqueId val="{0000001F-49E2-4D8B-B45C-D533FF2C80C4}"/>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9E2-4D8B-B45C-D533FF2C80C4}"/>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'F94'!$A$9:$A$39</c:f>
              <c:strCache>
                <c:ptCount val="31"/>
                <c:pt idx="0">
                  <c:v>Baja California</c:v>
                </c:pt>
                <c:pt idx="1">
                  <c:v>Tlaxcala</c:v>
                </c:pt>
                <c:pt idx="2">
                  <c:v>Quintana Roo</c:v>
                </c:pt>
                <c:pt idx="3">
                  <c:v>Nuevo León</c:v>
                </c:pt>
                <c:pt idx="4">
                  <c:v>Morelos</c:v>
                </c:pt>
                <c:pt idx="5">
                  <c:v>Campeche</c:v>
                </c:pt>
                <c:pt idx="6">
                  <c:v>Colima</c:v>
                </c:pt>
                <c:pt idx="7">
                  <c:v>Baja California Sur</c:v>
                </c:pt>
                <c:pt idx="8">
                  <c:v>Yucatán</c:v>
                </c:pt>
                <c:pt idx="9">
                  <c:v>Sonora</c:v>
                </c:pt>
                <c:pt idx="10">
                  <c:v>Nayarit</c:v>
                </c:pt>
                <c:pt idx="11">
                  <c:v>Tamaulipas</c:v>
                </c:pt>
                <c:pt idx="12">
                  <c:v>Oaxaca</c:v>
                </c:pt>
                <c:pt idx="13">
                  <c:v>Sinaloa</c:v>
                </c:pt>
                <c:pt idx="14">
                  <c:v>Tabasco</c:v>
                </c:pt>
                <c:pt idx="15">
                  <c:v>Aguascalientes</c:v>
                </c:pt>
                <c:pt idx="16">
                  <c:v>Puebla</c:v>
                </c:pt>
                <c:pt idx="17">
                  <c:v>Zacatecas</c:v>
                </c:pt>
                <c:pt idx="18">
                  <c:v>Querétaro</c:v>
                </c:pt>
                <c:pt idx="19">
                  <c:v>Hidalgo</c:v>
                </c:pt>
                <c:pt idx="20">
                  <c:v>Guerrero</c:v>
                </c:pt>
                <c:pt idx="21">
                  <c:v>Durango</c:v>
                </c:pt>
                <c:pt idx="22">
                  <c:v>San Luis Potosí</c:v>
                </c:pt>
                <c:pt idx="23">
                  <c:v>Chiapas</c:v>
                </c:pt>
                <c:pt idx="24">
                  <c:v>Chihuahua</c:v>
                </c:pt>
                <c:pt idx="25">
                  <c:v>Veracruz</c:v>
                </c:pt>
                <c:pt idx="26">
                  <c:v>Coahuila</c:v>
                </c:pt>
                <c:pt idx="27">
                  <c:v>Guanajuato</c:v>
                </c:pt>
                <c:pt idx="28">
                  <c:v>Estado de México</c:v>
                </c:pt>
                <c:pt idx="29">
                  <c:v>Michoacán</c:v>
                </c:pt>
                <c:pt idx="30">
                  <c:v>Jalisco</c:v>
                </c:pt>
              </c:strCache>
            </c:strRef>
          </c:cat>
          <c:val>
            <c:numRef>
              <c:f>'F94'!$B$9:$B$39</c:f>
              <c:numCache>
                <c:formatCode>#,##0</c:formatCode>
                <c:ptCount val="31"/>
                <c:pt idx="0">
                  <c:v>105</c:v>
                </c:pt>
                <c:pt idx="1">
                  <c:v>139</c:v>
                </c:pt>
                <c:pt idx="2">
                  <c:v>168</c:v>
                </c:pt>
                <c:pt idx="3">
                  <c:v>228</c:v>
                </c:pt>
                <c:pt idx="4">
                  <c:v>243</c:v>
                </c:pt>
                <c:pt idx="5">
                  <c:v>245</c:v>
                </c:pt>
                <c:pt idx="6">
                  <c:v>254</c:v>
                </c:pt>
                <c:pt idx="7">
                  <c:v>266</c:v>
                </c:pt>
                <c:pt idx="8">
                  <c:v>288</c:v>
                </c:pt>
                <c:pt idx="9">
                  <c:v>454</c:v>
                </c:pt>
                <c:pt idx="10">
                  <c:v>530</c:v>
                </c:pt>
                <c:pt idx="11">
                  <c:v>663</c:v>
                </c:pt>
                <c:pt idx="12">
                  <c:v>669</c:v>
                </c:pt>
                <c:pt idx="13">
                  <c:v>700</c:v>
                </c:pt>
                <c:pt idx="14">
                  <c:v>731</c:v>
                </c:pt>
                <c:pt idx="15">
                  <c:v>747</c:v>
                </c:pt>
                <c:pt idx="16">
                  <c:v>769</c:v>
                </c:pt>
                <c:pt idx="17">
                  <c:v>916</c:v>
                </c:pt>
                <c:pt idx="18">
                  <c:v>1061</c:v>
                </c:pt>
                <c:pt idx="19">
                  <c:v>1080</c:v>
                </c:pt>
                <c:pt idx="20">
                  <c:v>1109</c:v>
                </c:pt>
                <c:pt idx="21">
                  <c:v>1138</c:v>
                </c:pt>
                <c:pt idx="22">
                  <c:v>1278</c:v>
                </c:pt>
                <c:pt idx="23">
                  <c:v>1491</c:v>
                </c:pt>
                <c:pt idx="24">
                  <c:v>1805</c:v>
                </c:pt>
                <c:pt idx="25">
                  <c:v>1949</c:v>
                </c:pt>
                <c:pt idx="26">
                  <c:v>2082</c:v>
                </c:pt>
                <c:pt idx="27">
                  <c:v>3234</c:v>
                </c:pt>
                <c:pt idx="28">
                  <c:v>3413</c:v>
                </c:pt>
                <c:pt idx="29">
                  <c:v>4840</c:v>
                </c:pt>
                <c:pt idx="30">
                  <c:v>8821</c:v>
                </c:pt>
              </c:numCache>
            </c:numRef>
          </c:val>
          <c:extLst>
            <c:ext xmlns:c16="http://schemas.microsoft.com/office/drawing/2014/chart" uri="{C3380CC4-5D6E-409C-BE32-E72D297353CC}">
              <c16:uniqueId val="{00000020-49E2-4D8B-B45C-D533FF2C80C4}"/>
            </c:ext>
          </c:extLst>
        </c:ser>
        <c:dLbls>
          <c:showLegendKey val="0"/>
          <c:showVal val="0"/>
          <c:showCatName val="0"/>
          <c:showSerName val="0"/>
          <c:showPercent val="0"/>
          <c:showBubbleSize val="0"/>
        </c:dLbls>
        <c:gapWidth val="150"/>
        <c:axId val="30132096"/>
        <c:axId val="30133632"/>
      </c:barChart>
      <c:catAx>
        <c:axId val="3013209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0133632"/>
        <c:crosses val="autoZero"/>
        <c:auto val="1"/>
        <c:lblAlgn val="ctr"/>
        <c:lblOffset val="100"/>
        <c:noMultiLvlLbl val="0"/>
      </c:catAx>
      <c:valAx>
        <c:axId val="30133632"/>
        <c:scaling>
          <c:orientation val="minMax"/>
        </c:scaling>
        <c:delete val="1"/>
        <c:axPos val="b"/>
        <c:numFmt formatCode="#,##0" sourceLinked="1"/>
        <c:majorTickMark val="out"/>
        <c:minorTickMark val="none"/>
        <c:tickLblPos val="nextTo"/>
        <c:crossAx val="3013209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'F95'!$B$9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45B5-4286-9583-463F5FB456A3}"/>
              </c:ext>
            </c:extLst>
          </c:dPt>
          <c:dPt>
            <c:idx val="1"/>
            <c:invertIfNegative val="0"/>
            <c:bubble3D val="0"/>
            <c:extLst>
              <c:ext xmlns:c16="http://schemas.microsoft.com/office/drawing/2014/chart" uri="{C3380CC4-5D6E-409C-BE32-E72D297353CC}">
                <c16:uniqueId val="{00000001-45B5-4286-9583-463F5FB456A3}"/>
              </c:ext>
            </c:extLst>
          </c:dPt>
          <c:dPt>
            <c:idx val="2"/>
            <c:invertIfNegative val="0"/>
            <c:bubble3D val="0"/>
            <c:extLst>
              <c:ext xmlns:c16="http://schemas.microsoft.com/office/drawing/2014/chart" uri="{C3380CC4-5D6E-409C-BE32-E72D297353CC}">
                <c16:uniqueId val="{00000002-45B5-4286-9583-463F5FB456A3}"/>
              </c:ext>
            </c:extLst>
          </c:dPt>
          <c:dPt>
            <c:idx val="3"/>
            <c:invertIfNegative val="0"/>
            <c:bubble3D val="0"/>
            <c:extLst>
              <c:ext xmlns:c16="http://schemas.microsoft.com/office/drawing/2014/chart" uri="{C3380CC4-5D6E-409C-BE32-E72D297353CC}">
                <c16:uniqueId val="{00000003-45B5-4286-9583-463F5FB456A3}"/>
              </c:ext>
            </c:extLst>
          </c:dPt>
          <c:dPt>
            <c:idx val="4"/>
            <c:invertIfNegative val="0"/>
            <c:bubble3D val="0"/>
            <c:extLst>
              <c:ext xmlns:c16="http://schemas.microsoft.com/office/drawing/2014/chart" uri="{C3380CC4-5D6E-409C-BE32-E72D297353CC}">
                <c16:uniqueId val="{00000004-45B5-4286-9583-463F5FB456A3}"/>
              </c:ext>
            </c:extLst>
          </c:dPt>
          <c:dPt>
            <c:idx val="5"/>
            <c:invertIfNegative val="0"/>
            <c:bubble3D val="0"/>
            <c:extLst>
              <c:ext xmlns:c16="http://schemas.microsoft.com/office/drawing/2014/chart" uri="{C3380CC4-5D6E-409C-BE32-E72D297353CC}">
                <c16:uniqueId val="{00000005-45B5-4286-9583-463F5FB456A3}"/>
              </c:ext>
            </c:extLst>
          </c:dPt>
          <c:dPt>
            <c:idx val="6"/>
            <c:invertIfNegative val="0"/>
            <c:bubble3D val="0"/>
            <c:extLst>
              <c:ext xmlns:c16="http://schemas.microsoft.com/office/drawing/2014/chart" uri="{C3380CC4-5D6E-409C-BE32-E72D297353CC}">
                <c16:uniqueId val="{00000006-45B5-4286-9583-463F5FB456A3}"/>
              </c:ext>
            </c:extLst>
          </c:dPt>
          <c:dPt>
            <c:idx val="7"/>
            <c:invertIfNegative val="0"/>
            <c:bubble3D val="0"/>
            <c:extLst>
              <c:ext xmlns:c16="http://schemas.microsoft.com/office/drawing/2014/chart" uri="{C3380CC4-5D6E-409C-BE32-E72D297353CC}">
                <c16:uniqueId val="{00000007-45B5-4286-9583-463F5FB456A3}"/>
              </c:ext>
            </c:extLst>
          </c:dPt>
          <c:dPt>
            <c:idx val="8"/>
            <c:invertIfNegative val="0"/>
            <c:bubble3D val="0"/>
            <c:extLst>
              <c:ext xmlns:c16="http://schemas.microsoft.com/office/drawing/2014/chart" uri="{C3380CC4-5D6E-409C-BE32-E72D297353CC}">
                <c16:uniqueId val="{00000008-45B5-4286-9583-463F5FB456A3}"/>
              </c:ext>
            </c:extLst>
          </c:dPt>
          <c:dPt>
            <c:idx val="9"/>
            <c:invertIfNegative val="0"/>
            <c:bubble3D val="0"/>
            <c:extLst>
              <c:ext xmlns:c16="http://schemas.microsoft.com/office/drawing/2014/chart" uri="{C3380CC4-5D6E-409C-BE32-E72D297353CC}">
                <c16:uniqueId val="{00000009-45B5-4286-9583-463F5FB456A3}"/>
              </c:ext>
            </c:extLst>
          </c:dPt>
          <c:dPt>
            <c:idx val="10"/>
            <c:invertIfNegative val="0"/>
            <c:bubble3D val="0"/>
            <c:extLst>
              <c:ext xmlns:c16="http://schemas.microsoft.com/office/drawing/2014/chart" uri="{C3380CC4-5D6E-409C-BE32-E72D297353CC}">
                <c16:uniqueId val="{0000000A-45B5-4286-9583-463F5FB456A3}"/>
              </c:ext>
            </c:extLst>
          </c:dPt>
          <c:dPt>
            <c:idx val="11"/>
            <c:invertIfNegative val="0"/>
            <c:bubble3D val="0"/>
            <c:extLst>
              <c:ext xmlns:c16="http://schemas.microsoft.com/office/drawing/2014/chart" uri="{C3380CC4-5D6E-409C-BE32-E72D297353CC}">
                <c16:uniqueId val="{0000000B-45B5-4286-9583-463F5FB456A3}"/>
              </c:ext>
            </c:extLst>
          </c:dPt>
          <c:dPt>
            <c:idx val="12"/>
            <c:invertIfNegative val="0"/>
            <c:bubble3D val="0"/>
            <c:extLst>
              <c:ext xmlns:c16="http://schemas.microsoft.com/office/drawing/2014/chart" uri="{C3380CC4-5D6E-409C-BE32-E72D297353CC}">
                <c16:uniqueId val="{0000000C-45B5-4286-9583-463F5FB456A3}"/>
              </c:ext>
            </c:extLst>
          </c:dPt>
          <c:dPt>
            <c:idx val="13"/>
            <c:invertIfNegative val="0"/>
            <c:bubble3D val="0"/>
            <c:extLst>
              <c:ext xmlns:c16="http://schemas.microsoft.com/office/drawing/2014/chart" uri="{C3380CC4-5D6E-409C-BE32-E72D297353CC}">
                <c16:uniqueId val="{0000000D-45B5-4286-9583-463F5FB456A3}"/>
              </c:ext>
            </c:extLst>
          </c:dPt>
          <c:dPt>
            <c:idx val="14"/>
            <c:invertIfNegative val="0"/>
            <c:bubble3D val="0"/>
            <c:extLst>
              <c:ext xmlns:c16="http://schemas.microsoft.com/office/drawing/2014/chart" uri="{C3380CC4-5D6E-409C-BE32-E72D297353CC}">
                <c16:uniqueId val="{0000000E-45B5-4286-9583-463F5FB456A3}"/>
              </c:ext>
            </c:extLst>
          </c:dPt>
          <c:dPt>
            <c:idx val="15"/>
            <c:invertIfNegative val="0"/>
            <c:bubble3D val="0"/>
            <c:extLst>
              <c:ext xmlns:c16="http://schemas.microsoft.com/office/drawing/2014/chart" uri="{C3380CC4-5D6E-409C-BE32-E72D297353CC}">
                <c16:uniqueId val="{0000000F-45B5-4286-9583-463F5FB456A3}"/>
              </c:ext>
            </c:extLst>
          </c:dPt>
          <c:dPt>
            <c:idx val="16"/>
            <c:invertIfNegative val="0"/>
            <c:bubble3D val="0"/>
            <c:extLst>
              <c:ext xmlns:c16="http://schemas.microsoft.com/office/drawing/2014/chart" uri="{C3380CC4-5D6E-409C-BE32-E72D297353CC}">
                <c16:uniqueId val="{00000010-45B5-4286-9583-463F5FB456A3}"/>
              </c:ext>
            </c:extLst>
          </c:dPt>
          <c:dPt>
            <c:idx val="17"/>
            <c:invertIfNegative val="0"/>
            <c:bubble3D val="0"/>
            <c:extLst>
              <c:ext xmlns:c16="http://schemas.microsoft.com/office/drawing/2014/chart" uri="{C3380CC4-5D6E-409C-BE32-E72D297353CC}">
                <c16:uniqueId val="{00000011-45B5-4286-9583-463F5FB456A3}"/>
              </c:ext>
            </c:extLst>
          </c:dPt>
          <c:dPt>
            <c:idx val="18"/>
            <c:invertIfNegative val="0"/>
            <c:bubble3D val="0"/>
            <c:extLst>
              <c:ext xmlns:c16="http://schemas.microsoft.com/office/drawing/2014/chart" uri="{C3380CC4-5D6E-409C-BE32-E72D297353CC}">
                <c16:uniqueId val="{00000012-45B5-4286-9583-463F5FB456A3}"/>
              </c:ext>
            </c:extLst>
          </c:dPt>
          <c:dPt>
            <c:idx val="19"/>
            <c:invertIfNegative val="0"/>
            <c:bubble3D val="0"/>
            <c:extLst>
              <c:ext xmlns:c16="http://schemas.microsoft.com/office/drawing/2014/chart" uri="{C3380CC4-5D6E-409C-BE32-E72D297353CC}">
                <c16:uniqueId val="{00000013-45B5-4286-9583-463F5FB456A3}"/>
              </c:ext>
            </c:extLst>
          </c:dPt>
          <c:dPt>
            <c:idx val="20"/>
            <c:invertIfNegative val="0"/>
            <c:bubble3D val="0"/>
            <c:extLst>
              <c:ext xmlns:c16="http://schemas.microsoft.com/office/drawing/2014/chart" uri="{C3380CC4-5D6E-409C-BE32-E72D297353CC}">
                <c16:uniqueId val="{00000014-45B5-4286-9583-463F5FB456A3}"/>
              </c:ext>
            </c:extLst>
          </c:dPt>
          <c:dPt>
            <c:idx val="21"/>
            <c:invertIfNegative val="0"/>
            <c:bubble3D val="0"/>
            <c:extLst>
              <c:ext xmlns:c16="http://schemas.microsoft.com/office/drawing/2014/chart" uri="{C3380CC4-5D6E-409C-BE32-E72D297353CC}">
                <c16:uniqueId val="{00000015-45B5-4286-9583-463F5FB456A3}"/>
              </c:ext>
            </c:extLst>
          </c:dPt>
          <c:dPt>
            <c:idx val="22"/>
            <c:invertIfNegative val="0"/>
            <c:bubble3D val="0"/>
            <c:extLst>
              <c:ext xmlns:c16="http://schemas.microsoft.com/office/drawing/2014/chart" uri="{C3380CC4-5D6E-409C-BE32-E72D297353CC}">
                <c16:uniqueId val="{00000016-45B5-4286-9583-463F5FB456A3}"/>
              </c:ext>
            </c:extLst>
          </c:dPt>
          <c:dPt>
            <c:idx val="23"/>
            <c:invertIfNegative val="0"/>
            <c:bubble3D val="0"/>
            <c:extLst>
              <c:ext xmlns:c16="http://schemas.microsoft.com/office/drawing/2014/chart" uri="{C3380CC4-5D6E-409C-BE32-E72D297353CC}">
                <c16:uniqueId val="{00000017-45B5-4286-9583-463F5FB456A3}"/>
              </c:ext>
            </c:extLst>
          </c:dPt>
          <c:dPt>
            <c:idx val="24"/>
            <c:invertIfNegative val="0"/>
            <c:bubble3D val="0"/>
            <c:extLst>
              <c:ext xmlns:c16="http://schemas.microsoft.com/office/drawing/2014/chart" uri="{C3380CC4-5D6E-409C-BE32-E72D297353CC}">
                <c16:uniqueId val="{00000018-45B5-4286-9583-463F5FB456A3}"/>
              </c:ext>
            </c:extLst>
          </c:dPt>
          <c:dPt>
            <c:idx val="25"/>
            <c:invertIfNegative val="0"/>
            <c:bubble3D val="0"/>
            <c:extLst>
              <c:ext xmlns:c16="http://schemas.microsoft.com/office/drawing/2014/chart" uri="{C3380CC4-5D6E-409C-BE32-E72D297353CC}">
                <c16:uniqueId val="{00000019-45B5-4286-9583-463F5FB456A3}"/>
              </c:ext>
            </c:extLst>
          </c:dPt>
          <c:dPt>
            <c:idx val="26"/>
            <c:invertIfNegative val="0"/>
            <c:bubble3D val="0"/>
            <c:extLst>
              <c:ext xmlns:c16="http://schemas.microsoft.com/office/drawing/2014/chart" uri="{C3380CC4-5D6E-409C-BE32-E72D297353CC}">
                <c16:uniqueId val="{0000001A-45B5-4286-9583-463F5FB456A3}"/>
              </c:ext>
            </c:extLst>
          </c:dPt>
          <c:dPt>
            <c:idx val="27"/>
            <c:invertIfNegative val="0"/>
            <c:bubble3D val="0"/>
            <c:extLst>
              <c:ext xmlns:c16="http://schemas.microsoft.com/office/drawing/2014/chart" uri="{C3380CC4-5D6E-409C-BE32-E72D297353CC}">
                <c16:uniqueId val="{0000001B-45B5-4286-9583-463F5FB456A3}"/>
              </c:ext>
            </c:extLst>
          </c:dPt>
          <c:dPt>
            <c:idx val="28"/>
            <c:invertIfNegative val="0"/>
            <c:bubble3D val="0"/>
            <c:extLst>
              <c:ext xmlns:c16="http://schemas.microsoft.com/office/drawing/2014/chart" uri="{C3380CC4-5D6E-409C-BE32-E72D297353CC}">
                <c16:uniqueId val="{0000001C-45B5-4286-9583-463F5FB456A3}"/>
              </c:ext>
            </c:extLst>
          </c:dPt>
          <c:dPt>
            <c:idx val="29"/>
            <c:invertIfNegative val="0"/>
            <c:bubble3D val="0"/>
            <c:extLst>
              <c:ext xmlns:c16="http://schemas.microsoft.com/office/drawing/2014/chart" uri="{C3380CC4-5D6E-409C-BE32-E72D297353CC}">
                <c16:uniqueId val="{0000001D-45B5-4286-9583-463F5FB456A3}"/>
              </c:ext>
            </c:extLst>
          </c:dPt>
          <c:dPt>
            <c:idx val="30"/>
            <c:invertIfNegative val="0"/>
            <c:bubble3D val="0"/>
            <c:spPr>
              <a:solidFill>
                <a:srgbClr val="FBBB27"/>
              </a:solidFill>
            </c:spPr>
            <c:extLst>
              <c:ext xmlns:c16="http://schemas.microsoft.com/office/drawing/2014/chart" uri="{C3380CC4-5D6E-409C-BE32-E72D297353CC}">
                <c16:uniqueId val="{0000001F-45B5-4286-9583-463F5FB456A3}"/>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5B5-4286-9583-463F5FB456A3}"/>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'F95'!$A$10:$A$40</c:f>
              <c:strCache>
                <c:ptCount val="31"/>
                <c:pt idx="0">
                  <c:v>Baja California</c:v>
                </c:pt>
                <c:pt idx="1">
                  <c:v>Tabasco</c:v>
                </c:pt>
                <c:pt idx="2">
                  <c:v>Durango</c:v>
                </c:pt>
                <c:pt idx="3">
                  <c:v>Nuevo León</c:v>
                </c:pt>
                <c:pt idx="4">
                  <c:v>Baja California Sur</c:v>
                </c:pt>
                <c:pt idx="5">
                  <c:v>Chiapas</c:v>
                </c:pt>
                <c:pt idx="6">
                  <c:v>Tamaulipas</c:v>
                </c:pt>
                <c:pt idx="7">
                  <c:v>Chihuahua</c:v>
                </c:pt>
                <c:pt idx="8">
                  <c:v>Tlaxcala</c:v>
                </c:pt>
                <c:pt idx="9">
                  <c:v>Campeche</c:v>
                </c:pt>
                <c:pt idx="10">
                  <c:v>Oaxaca</c:v>
                </c:pt>
                <c:pt idx="11">
                  <c:v>Sinaloa</c:v>
                </c:pt>
                <c:pt idx="12">
                  <c:v>Sonora</c:v>
                </c:pt>
                <c:pt idx="13">
                  <c:v>Nayarit</c:v>
                </c:pt>
                <c:pt idx="14">
                  <c:v>Quintana Roo</c:v>
                </c:pt>
                <c:pt idx="15">
                  <c:v>Coahuila</c:v>
                </c:pt>
                <c:pt idx="16">
                  <c:v>Zacatecas</c:v>
                </c:pt>
                <c:pt idx="17">
                  <c:v>Colima</c:v>
                </c:pt>
                <c:pt idx="18">
                  <c:v>San Luis Potosí</c:v>
                </c:pt>
                <c:pt idx="19">
                  <c:v>Hidalgo</c:v>
                </c:pt>
                <c:pt idx="20">
                  <c:v>Aguascalientes</c:v>
                </c:pt>
                <c:pt idx="21">
                  <c:v>Guerrero</c:v>
                </c:pt>
                <c:pt idx="22">
                  <c:v>Morelos</c:v>
                </c:pt>
                <c:pt idx="23">
                  <c:v>Querétaro</c:v>
                </c:pt>
                <c:pt idx="24">
                  <c:v>Veracruz</c:v>
                </c:pt>
                <c:pt idx="25">
                  <c:v>Yucatán</c:v>
                </c:pt>
                <c:pt idx="26">
                  <c:v>Michoacán</c:v>
                </c:pt>
                <c:pt idx="27">
                  <c:v>Guanajuato</c:v>
                </c:pt>
                <c:pt idx="28">
                  <c:v>Puebla</c:v>
                </c:pt>
                <c:pt idx="29">
                  <c:v>Estado de México</c:v>
                </c:pt>
                <c:pt idx="30">
                  <c:v>Jalisco</c:v>
                </c:pt>
              </c:strCache>
            </c:strRef>
          </c:cat>
          <c:val>
            <c:numRef>
              <c:f>'F95'!$B$10:$B$40</c:f>
              <c:numCache>
                <c:formatCode>#,##0</c:formatCode>
                <c:ptCount val="31"/>
                <c:pt idx="0">
                  <c:v>26</c:v>
                </c:pt>
                <c:pt idx="1">
                  <c:v>32</c:v>
                </c:pt>
                <c:pt idx="2">
                  <c:v>33</c:v>
                </c:pt>
                <c:pt idx="3">
                  <c:v>33</c:v>
                </c:pt>
                <c:pt idx="4">
                  <c:v>38</c:v>
                </c:pt>
                <c:pt idx="5">
                  <c:v>53</c:v>
                </c:pt>
                <c:pt idx="6">
                  <c:v>81</c:v>
                </c:pt>
                <c:pt idx="7">
                  <c:v>195</c:v>
                </c:pt>
                <c:pt idx="8">
                  <c:v>219</c:v>
                </c:pt>
                <c:pt idx="9">
                  <c:v>261</c:v>
                </c:pt>
                <c:pt idx="10">
                  <c:v>282</c:v>
                </c:pt>
                <c:pt idx="11">
                  <c:v>348</c:v>
                </c:pt>
                <c:pt idx="12">
                  <c:v>388</c:v>
                </c:pt>
                <c:pt idx="13">
                  <c:v>390</c:v>
                </c:pt>
                <c:pt idx="14">
                  <c:v>417</c:v>
                </c:pt>
                <c:pt idx="15">
                  <c:v>482</c:v>
                </c:pt>
                <c:pt idx="16">
                  <c:v>490</c:v>
                </c:pt>
                <c:pt idx="17">
                  <c:v>498</c:v>
                </c:pt>
                <c:pt idx="18">
                  <c:v>684</c:v>
                </c:pt>
                <c:pt idx="19">
                  <c:v>958</c:v>
                </c:pt>
                <c:pt idx="20">
                  <c:v>962</c:v>
                </c:pt>
                <c:pt idx="21">
                  <c:v>997</c:v>
                </c:pt>
                <c:pt idx="22">
                  <c:v>1007</c:v>
                </c:pt>
                <c:pt idx="23">
                  <c:v>1333</c:v>
                </c:pt>
                <c:pt idx="24">
                  <c:v>1772</c:v>
                </c:pt>
                <c:pt idx="25">
                  <c:v>1832</c:v>
                </c:pt>
                <c:pt idx="26">
                  <c:v>1897</c:v>
                </c:pt>
                <c:pt idx="27">
                  <c:v>2245</c:v>
                </c:pt>
                <c:pt idx="28">
                  <c:v>2247</c:v>
                </c:pt>
                <c:pt idx="29">
                  <c:v>4937</c:v>
                </c:pt>
                <c:pt idx="30">
                  <c:v>5782</c:v>
                </c:pt>
              </c:numCache>
            </c:numRef>
          </c:val>
          <c:extLst>
            <c:ext xmlns:c16="http://schemas.microsoft.com/office/drawing/2014/chart" uri="{C3380CC4-5D6E-409C-BE32-E72D297353CC}">
              <c16:uniqueId val="{00000020-45B5-4286-9583-463F5FB456A3}"/>
            </c:ext>
          </c:extLst>
        </c:ser>
        <c:dLbls>
          <c:showLegendKey val="0"/>
          <c:showVal val="0"/>
          <c:showCatName val="0"/>
          <c:showSerName val="0"/>
          <c:showPercent val="0"/>
          <c:showBubbleSize val="0"/>
        </c:dLbls>
        <c:gapWidth val="150"/>
        <c:axId val="30205056"/>
        <c:axId val="30206592"/>
      </c:barChart>
      <c:catAx>
        <c:axId val="3020505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0206592"/>
        <c:crosses val="autoZero"/>
        <c:auto val="1"/>
        <c:lblAlgn val="ctr"/>
        <c:lblOffset val="100"/>
        <c:noMultiLvlLbl val="0"/>
      </c:catAx>
      <c:valAx>
        <c:axId val="30206592"/>
        <c:scaling>
          <c:orientation val="minMax"/>
        </c:scaling>
        <c:delete val="1"/>
        <c:axPos val="b"/>
        <c:numFmt formatCode="#,##0" sourceLinked="1"/>
        <c:majorTickMark val="out"/>
        <c:minorTickMark val="none"/>
        <c:tickLblPos val="nextTo"/>
        <c:crossAx val="3020505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'F96'!$B$9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D0F9-4EF2-904B-C813E6716FD1}"/>
              </c:ext>
            </c:extLst>
          </c:dPt>
          <c:dPt>
            <c:idx val="1"/>
            <c:invertIfNegative val="0"/>
            <c:bubble3D val="0"/>
            <c:extLst>
              <c:ext xmlns:c16="http://schemas.microsoft.com/office/drawing/2014/chart" uri="{C3380CC4-5D6E-409C-BE32-E72D297353CC}">
                <c16:uniqueId val="{00000001-D0F9-4EF2-904B-C813E6716FD1}"/>
              </c:ext>
            </c:extLst>
          </c:dPt>
          <c:dPt>
            <c:idx val="2"/>
            <c:invertIfNegative val="0"/>
            <c:bubble3D val="0"/>
            <c:extLst>
              <c:ext xmlns:c16="http://schemas.microsoft.com/office/drawing/2014/chart" uri="{C3380CC4-5D6E-409C-BE32-E72D297353CC}">
                <c16:uniqueId val="{00000002-D0F9-4EF2-904B-C813E6716FD1}"/>
              </c:ext>
            </c:extLst>
          </c:dPt>
          <c:dPt>
            <c:idx val="3"/>
            <c:invertIfNegative val="0"/>
            <c:bubble3D val="0"/>
            <c:extLst>
              <c:ext xmlns:c16="http://schemas.microsoft.com/office/drawing/2014/chart" uri="{C3380CC4-5D6E-409C-BE32-E72D297353CC}">
                <c16:uniqueId val="{00000003-D0F9-4EF2-904B-C813E6716FD1}"/>
              </c:ext>
            </c:extLst>
          </c:dPt>
          <c:dPt>
            <c:idx val="4"/>
            <c:invertIfNegative val="0"/>
            <c:bubble3D val="0"/>
            <c:extLst>
              <c:ext xmlns:c16="http://schemas.microsoft.com/office/drawing/2014/chart" uri="{C3380CC4-5D6E-409C-BE32-E72D297353CC}">
                <c16:uniqueId val="{00000004-D0F9-4EF2-904B-C813E6716FD1}"/>
              </c:ext>
            </c:extLst>
          </c:dPt>
          <c:dPt>
            <c:idx val="5"/>
            <c:invertIfNegative val="0"/>
            <c:bubble3D val="0"/>
            <c:extLst>
              <c:ext xmlns:c16="http://schemas.microsoft.com/office/drawing/2014/chart" uri="{C3380CC4-5D6E-409C-BE32-E72D297353CC}">
                <c16:uniqueId val="{00000005-D0F9-4EF2-904B-C813E6716FD1}"/>
              </c:ext>
            </c:extLst>
          </c:dPt>
          <c:dPt>
            <c:idx val="6"/>
            <c:invertIfNegative val="0"/>
            <c:bubble3D val="0"/>
            <c:extLst>
              <c:ext xmlns:c16="http://schemas.microsoft.com/office/drawing/2014/chart" uri="{C3380CC4-5D6E-409C-BE32-E72D297353CC}">
                <c16:uniqueId val="{00000006-D0F9-4EF2-904B-C813E6716FD1}"/>
              </c:ext>
            </c:extLst>
          </c:dPt>
          <c:dPt>
            <c:idx val="7"/>
            <c:invertIfNegative val="0"/>
            <c:bubble3D val="0"/>
            <c:extLst>
              <c:ext xmlns:c16="http://schemas.microsoft.com/office/drawing/2014/chart" uri="{C3380CC4-5D6E-409C-BE32-E72D297353CC}">
                <c16:uniqueId val="{00000007-D0F9-4EF2-904B-C813E6716FD1}"/>
              </c:ext>
            </c:extLst>
          </c:dPt>
          <c:dPt>
            <c:idx val="8"/>
            <c:invertIfNegative val="0"/>
            <c:bubble3D val="0"/>
            <c:extLst>
              <c:ext xmlns:c16="http://schemas.microsoft.com/office/drawing/2014/chart" uri="{C3380CC4-5D6E-409C-BE32-E72D297353CC}">
                <c16:uniqueId val="{00000008-D0F9-4EF2-904B-C813E6716FD1}"/>
              </c:ext>
            </c:extLst>
          </c:dPt>
          <c:dPt>
            <c:idx val="9"/>
            <c:invertIfNegative val="0"/>
            <c:bubble3D val="0"/>
            <c:extLst>
              <c:ext xmlns:c16="http://schemas.microsoft.com/office/drawing/2014/chart" uri="{C3380CC4-5D6E-409C-BE32-E72D297353CC}">
                <c16:uniqueId val="{00000009-D0F9-4EF2-904B-C813E6716FD1}"/>
              </c:ext>
            </c:extLst>
          </c:dPt>
          <c:dPt>
            <c:idx val="10"/>
            <c:invertIfNegative val="0"/>
            <c:bubble3D val="0"/>
            <c:extLst>
              <c:ext xmlns:c16="http://schemas.microsoft.com/office/drawing/2014/chart" uri="{C3380CC4-5D6E-409C-BE32-E72D297353CC}">
                <c16:uniqueId val="{0000000A-D0F9-4EF2-904B-C813E6716FD1}"/>
              </c:ext>
            </c:extLst>
          </c:dPt>
          <c:dPt>
            <c:idx val="11"/>
            <c:invertIfNegative val="0"/>
            <c:bubble3D val="0"/>
            <c:extLst>
              <c:ext xmlns:c16="http://schemas.microsoft.com/office/drawing/2014/chart" uri="{C3380CC4-5D6E-409C-BE32-E72D297353CC}">
                <c16:uniqueId val="{0000000B-D0F9-4EF2-904B-C813E6716FD1}"/>
              </c:ext>
            </c:extLst>
          </c:dPt>
          <c:dPt>
            <c:idx val="12"/>
            <c:invertIfNegative val="0"/>
            <c:bubble3D val="0"/>
            <c:extLst>
              <c:ext xmlns:c16="http://schemas.microsoft.com/office/drawing/2014/chart" uri="{C3380CC4-5D6E-409C-BE32-E72D297353CC}">
                <c16:uniqueId val="{0000000C-D0F9-4EF2-904B-C813E6716FD1}"/>
              </c:ext>
            </c:extLst>
          </c:dPt>
          <c:dPt>
            <c:idx val="13"/>
            <c:invertIfNegative val="0"/>
            <c:bubble3D val="0"/>
            <c:extLst>
              <c:ext xmlns:c16="http://schemas.microsoft.com/office/drawing/2014/chart" uri="{C3380CC4-5D6E-409C-BE32-E72D297353CC}">
                <c16:uniqueId val="{0000000D-D0F9-4EF2-904B-C813E6716FD1}"/>
              </c:ext>
            </c:extLst>
          </c:dPt>
          <c:dPt>
            <c:idx val="14"/>
            <c:invertIfNegative val="0"/>
            <c:bubble3D val="0"/>
            <c:extLst>
              <c:ext xmlns:c16="http://schemas.microsoft.com/office/drawing/2014/chart" uri="{C3380CC4-5D6E-409C-BE32-E72D297353CC}">
                <c16:uniqueId val="{0000000E-D0F9-4EF2-904B-C813E6716FD1}"/>
              </c:ext>
            </c:extLst>
          </c:dPt>
          <c:dPt>
            <c:idx val="15"/>
            <c:invertIfNegative val="0"/>
            <c:bubble3D val="0"/>
            <c:extLst>
              <c:ext xmlns:c16="http://schemas.microsoft.com/office/drawing/2014/chart" uri="{C3380CC4-5D6E-409C-BE32-E72D297353CC}">
                <c16:uniqueId val="{0000000F-D0F9-4EF2-904B-C813E6716FD1}"/>
              </c:ext>
            </c:extLst>
          </c:dPt>
          <c:dPt>
            <c:idx val="16"/>
            <c:invertIfNegative val="0"/>
            <c:bubble3D val="0"/>
            <c:extLst>
              <c:ext xmlns:c16="http://schemas.microsoft.com/office/drawing/2014/chart" uri="{C3380CC4-5D6E-409C-BE32-E72D297353CC}">
                <c16:uniqueId val="{00000010-D0F9-4EF2-904B-C813E6716FD1}"/>
              </c:ext>
            </c:extLst>
          </c:dPt>
          <c:dPt>
            <c:idx val="17"/>
            <c:invertIfNegative val="0"/>
            <c:bubble3D val="0"/>
            <c:extLst>
              <c:ext xmlns:c16="http://schemas.microsoft.com/office/drawing/2014/chart" uri="{C3380CC4-5D6E-409C-BE32-E72D297353CC}">
                <c16:uniqueId val="{00000011-D0F9-4EF2-904B-C813E6716FD1}"/>
              </c:ext>
            </c:extLst>
          </c:dPt>
          <c:dPt>
            <c:idx val="18"/>
            <c:invertIfNegative val="0"/>
            <c:bubble3D val="0"/>
            <c:extLst>
              <c:ext xmlns:c16="http://schemas.microsoft.com/office/drawing/2014/chart" uri="{C3380CC4-5D6E-409C-BE32-E72D297353CC}">
                <c16:uniqueId val="{00000012-D0F9-4EF2-904B-C813E6716FD1}"/>
              </c:ext>
            </c:extLst>
          </c:dPt>
          <c:dPt>
            <c:idx val="19"/>
            <c:invertIfNegative val="0"/>
            <c:bubble3D val="0"/>
            <c:extLst>
              <c:ext xmlns:c16="http://schemas.microsoft.com/office/drawing/2014/chart" uri="{C3380CC4-5D6E-409C-BE32-E72D297353CC}">
                <c16:uniqueId val="{00000013-D0F9-4EF2-904B-C813E6716FD1}"/>
              </c:ext>
            </c:extLst>
          </c:dPt>
          <c:dPt>
            <c:idx val="20"/>
            <c:invertIfNegative val="0"/>
            <c:bubble3D val="0"/>
            <c:extLst>
              <c:ext xmlns:c16="http://schemas.microsoft.com/office/drawing/2014/chart" uri="{C3380CC4-5D6E-409C-BE32-E72D297353CC}">
                <c16:uniqueId val="{00000014-D0F9-4EF2-904B-C813E6716FD1}"/>
              </c:ext>
            </c:extLst>
          </c:dPt>
          <c:dPt>
            <c:idx val="21"/>
            <c:invertIfNegative val="0"/>
            <c:bubble3D val="0"/>
            <c:extLst>
              <c:ext xmlns:c16="http://schemas.microsoft.com/office/drawing/2014/chart" uri="{C3380CC4-5D6E-409C-BE32-E72D297353CC}">
                <c16:uniqueId val="{00000015-D0F9-4EF2-904B-C813E6716FD1}"/>
              </c:ext>
            </c:extLst>
          </c:dPt>
          <c:dPt>
            <c:idx val="22"/>
            <c:invertIfNegative val="0"/>
            <c:bubble3D val="0"/>
            <c:extLst>
              <c:ext xmlns:c16="http://schemas.microsoft.com/office/drawing/2014/chart" uri="{C3380CC4-5D6E-409C-BE32-E72D297353CC}">
                <c16:uniqueId val="{00000016-D0F9-4EF2-904B-C813E6716FD1}"/>
              </c:ext>
            </c:extLst>
          </c:dPt>
          <c:dPt>
            <c:idx val="23"/>
            <c:invertIfNegative val="0"/>
            <c:bubble3D val="0"/>
            <c:extLst>
              <c:ext xmlns:c16="http://schemas.microsoft.com/office/drawing/2014/chart" uri="{C3380CC4-5D6E-409C-BE32-E72D297353CC}">
                <c16:uniqueId val="{00000017-D0F9-4EF2-904B-C813E6716FD1}"/>
              </c:ext>
            </c:extLst>
          </c:dPt>
          <c:dPt>
            <c:idx val="24"/>
            <c:invertIfNegative val="0"/>
            <c:bubble3D val="0"/>
            <c:extLst>
              <c:ext xmlns:c16="http://schemas.microsoft.com/office/drawing/2014/chart" uri="{C3380CC4-5D6E-409C-BE32-E72D297353CC}">
                <c16:uniqueId val="{00000018-D0F9-4EF2-904B-C813E6716FD1}"/>
              </c:ext>
            </c:extLst>
          </c:dPt>
          <c:dPt>
            <c:idx val="25"/>
            <c:invertIfNegative val="0"/>
            <c:bubble3D val="0"/>
            <c:extLst>
              <c:ext xmlns:c16="http://schemas.microsoft.com/office/drawing/2014/chart" uri="{C3380CC4-5D6E-409C-BE32-E72D297353CC}">
                <c16:uniqueId val="{00000019-D0F9-4EF2-904B-C813E6716FD1}"/>
              </c:ext>
            </c:extLst>
          </c:dPt>
          <c:dPt>
            <c:idx val="26"/>
            <c:invertIfNegative val="0"/>
            <c:bubble3D val="0"/>
            <c:extLst>
              <c:ext xmlns:c16="http://schemas.microsoft.com/office/drawing/2014/chart" uri="{C3380CC4-5D6E-409C-BE32-E72D297353CC}">
                <c16:uniqueId val="{0000001A-D0F9-4EF2-904B-C813E6716FD1}"/>
              </c:ext>
            </c:extLst>
          </c:dPt>
          <c:dPt>
            <c:idx val="27"/>
            <c:invertIfNegative val="0"/>
            <c:bubble3D val="0"/>
            <c:extLst>
              <c:ext xmlns:c16="http://schemas.microsoft.com/office/drawing/2014/chart" uri="{C3380CC4-5D6E-409C-BE32-E72D297353CC}">
                <c16:uniqueId val="{0000001B-D0F9-4EF2-904B-C813E6716FD1}"/>
              </c:ext>
            </c:extLst>
          </c:dPt>
          <c:dPt>
            <c:idx val="28"/>
            <c:invertIfNegative val="0"/>
            <c:bubble3D val="0"/>
            <c:spPr>
              <a:solidFill>
                <a:srgbClr val="FBBB27"/>
              </a:solidFill>
            </c:spPr>
            <c:extLst>
              <c:ext xmlns:c16="http://schemas.microsoft.com/office/drawing/2014/chart" uri="{C3380CC4-5D6E-409C-BE32-E72D297353CC}">
                <c16:uniqueId val="{0000001D-D0F9-4EF2-904B-C813E6716FD1}"/>
              </c:ext>
            </c:extLst>
          </c:dPt>
          <c:dPt>
            <c:idx val="29"/>
            <c:invertIfNegative val="0"/>
            <c:bubble3D val="0"/>
            <c:extLst>
              <c:ext xmlns:c16="http://schemas.microsoft.com/office/drawing/2014/chart" uri="{C3380CC4-5D6E-409C-BE32-E72D297353CC}">
                <c16:uniqueId val="{0000001E-D0F9-4EF2-904B-C813E6716FD1}"/>
              </c:ext>
            </c:extLst>
          </c:dPt>
          <c:dPt>
            <c:idx val="30"/>
            <c:invertIfNegative val="0"/>
            <c:bubble3D val="0"/>
            <c:extLst>
              <c:ext xmlns:c16="http://schemas.microsoft.com/office/drawing/2014/chart" uri="{C3380CC4-5D6E-409C-BE32-E72D297353CC}">
                <c16:uniqueId val="{0000001F-D0F9-4EF2-904B-C813E6716FD1}"/>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'F96'!$A$10:$A$40</c:f>
              <c:strCache>
                <c:ptCount val="31"/>
                <c:pt idx="0">
                  <c:v>Baja California</c:v>
                </c:pt>
                <c:pt idx="1">
                  <c:v>Baja California Sur</c:v>
                </c:pt>
                <c:pt idx="2">
                  <c:v>Campeche</c:v>
                </c:pt>
                <c:pt idx="3">
                  <c:v>Chiapas</c:v>
                </c:pt>
                <c:pt idx="4">
                  <c:v>Durango</c:v>
                </c:pt>
                <c:pt idx="5">
                  <c:v>Guerrero</c:v>
                </c:pt>
                <c:pt idx="6">
                  <c:v>Morelos</c:v>
                </c:pt>
                <c:pt idx="7">
                  <c:v>Tabasco</c:v>
                </c:pt>
                <c:pt idx="8">
                  <c:v>Veracruz</c:v>
                </c:pt>
                <c:pt idx="9">
                  <c:v>Nayarit</c:v>
                </c:pt>
                <c:pt idx="10">
                  <c:v>Nuevo León</c:v>
                </c:pt>
                <c:pt idx="11">
                  <c:v>Coahuila</c:v>
                </c:pt>
                <c:pt idx="12">
                  <c:v>Sonora</c:v>
                </c:pt>
                <c:pt idx="13">
                  <c:v>Tamaulipas</c:v>
                </c:pt>
                <c:pt idx="14">
                  <c:v>Tlaxcala</c:v>
                </c:pt>
                <c:pt idx="15">
                  <c:v>Colima</c:v>
                </c:pt>
                <c:pt idx="16">
                  <c:v>Chihuahua</c:v>
                </c:pt>
                <c:pt idx="17">
                  <c:v>Puebla</c:v>
                </c:pt>
                <c:pt idx="18">
                  <c:v>Quintana Roo</c:v>
                </c:pt>
                <c:pt idx="19">
                  <c:v>Oaxaca</c:v>
                </c:pt>
                <c:pt idx="20">
                  <c:v>Hidalgo</c:v>
                </c:pt>
                <c:pt idx="21">
                  <c:v>Yucatán</c:v>
                </c:pt>
                <c:pt idx="22">
                  <c:v>Sinaloa</c:v>
                </c:pt>
                <c:pt idx="23">
                  <c:v>San Luis Potosí</c:v>
                </c:pt>
                <c:pt idx="24">
                  <c:v>Michoacán</c:v>
                </c:pt>
                <c:pt idx="25">
                  <c:v>Zacatecas</c:v>
                </c:pt>
                <c:pt idx="26">
                  <c:v>Querétaro</c:v>
                </c:pt>
                <c:pt idx="27">
                  <c:v>Guanajuato</c:v>
                </c:pt>
                <c:pt idx="28">
                  <c:v>Jalisco</c:v>
                </c:pt>
                <c:pt idx="29">
                  <c:v>Aguascalientes</c:v>
                </c:pt>
                <c:pt idx="30">
                  <c:v>Estado de México</c:v>
                </c:pt>
              </c:strCache>
            </c:strRef>
          </c:cat>
          <c:val>
            <c:numRef>
              <c:f>'F96'!$B$10:$B$40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1</c:v>
                </c:pt>
                <c:pt idx="15">
                  <c:v>2</c:v>
                </c:pt>
                <c:pt idx="16">
                  <c:v>2</c:v>
                </c:pt>
                <c:pt idx="17">
                  <c:v>2</c:v>
                </c:pt>
                <c:pt idx="18">
                  <c:v>2</c:v>
                </c:pt>
                <c:pt idx="19">
                  <c:v>3</c:v>
                </c:pt>
                <c:pt idx="20">
                  <c:v>5</c:v>
                </c:pt>
                <c:pt idx="21">
                  <c:v>5</c:v>
                </c:pt>
                <c:pt idx="22">
                  <c:v>6</c:v>
                </c:pt>
                <c:pt idx="23">
                  <c:v>7</c:v>
                </c:pt>
                <c:pt idx="24">
                  <c:v>9</c:v>
                </c:pt>
                <c:pt idx="25">
                  <c:v>9</c:v>
                </c:pt>
                <c:pt idx="26">
                  <c:v>17</c:v>
                </c:pt>
                <c:pt idx="27">
                  <c:v>19</c:v>
                </c:pt>
                <c:pt idx="28">
                  <c:v>31</c:v>
                </c:pt>
                <c:pt idx="29">
                  <c:v>50</c:v>
                </c:pt>
                <c:pt idx="30">
                  <c:v>99</c:v>
                </c:pt>
              </c:numCache>
            </c:numRef>
          </c:val>
          <c:extLst>
            <c:ext xmlns:c16="http://schemas.microsoft.com/office/drawing/2014/chart" uri="{C3380CC4-5D6E-409C-BE32-E72D297353CC}">
              <c16:uniqueId val="{00000020-D0F9-4EF2-904B-C813E6716FD1}"/>
            </c:ext>
          </c:extLst>
        </c:ser>
        <c:dLbls>
          <c:showLegendKey val="0"/>
          <c:showVal val="0"/>
          <c:showCatName val="0"/>
          <c:showSerName val="0"/>
          <c:showPercent val="0"/>
          <c:showBubbleSize val="0"/>
        </c:dLbls>
        <c:gapWidth val="150"/>
        <c:axId val="30826880"/>
        <c:axId val="30828416"/>
      </c:barChart>
      <c:catAx>
        <c:axId val="3082688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0828416"/>
        <c:crosses val="autoZero"/>
        <c:auto val="1"/>
        <c:lblAlgn val="ctr"/>
        <c:lblOffset val="100"/>
        <c:noMultiLvlLbl val="0"/>
      </c:catAx>
      <c:valAx>
        <c:axId val="30828416"/>
        <c:scaling>
          <c:orientation val="minMax"/>
        </c:scaling>
        <c:delete val="1"/>
        <c:axPos val="b"/>
        <c:numFmt formatCode="General" sourceLinked="1"/>
        <c:majorTickMark val="out"/>
        <c:minorTickMark val="none"/>
        <c:tickLblPos val="nextTo"/>
        <c:crossAx val="3082688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'F97'!$B$9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2588-48AF-A3F2-3115B20A6A7C}"/>
              </c:ext>
            </c:extLst>
          </c:dPt>
          <c:dPt>
            <c:idx val="1"/>
            <c:invertIfNegative val="0"/>
            <c:bubble3D val="0"/>
            <c:extLst>
              <c:ext xmlns:c16="http://schemas.microsoft.com/office/drawing/2014/chart" uri="{C3380CC4-5D6E-409C-BE32-E72D297353CC}">
                <c16:uniqueId val="{00000001-2588-48AF-A3F2-3115B20A6A7C}"/>
              </c:ext>
            </c:extLst>
          </c:dPt>
          <c:dPt>
            <c:idx val="2"/>
            <c:invertIfNegative val="0"/>
            <c:bubble3D val="0"/>
            <c:extLst>
              <c:ext xmlns:c16="http://schemas.microsoft.com/office/drawing/2014/chart" uri="{C3380CC4-5D6E-409C-BE32-E72D297353CC}">
                <c16:uniqueId val="{00000002-2588-48AF-A3F2-3115B20A6A7C}"/>
              </c:ext>
            </c:extLst>
          </c:dPt>
          <c:dPt>
            <c:idx val="3"/>
            <c:invertIfNegative val="0"/>
            <c:bubble3D val="0"/>
            <c:extLst>
              <c:ext xmlns:c16="http://schemas.microsoft.com/office/drawing/2014/chart" uri="{C3380CC4-5D6E-409C-BE32-E72D297353CC}">
                <c16:uniqueId val="{00000003-2588-48AF-A3F2-3115B20A6A7C}"/>
              </c:ext>
            </c:extLst>
          </c:dPt>
          <c:dPt>
            <c:idx val="4"/>
            <c:invertIfNegative val="0"/>
            <c:bubble3D val="0"/>
            <c:extLst>
              <c:ext xmlns:c16="http://schemas.microsoft.com/office/drawing/2014/chart" uri="{C3380CC4-5D6E-409C-BE32-E72D297353CC}">
                <c16:uniqueId val="{00000004-2588-48AF-A3F2-3115B20A6A7C}"/>
              </c:ext>
            </c:extLst>
          </c:dPt>
          <c:dPt>
            <c:idx val="5"/>
            <c:invertIfNegative val="0"/>
            <c:bubble3D val="0"/>
            <c:extLst>
              <c:ext xmlns:c16="http://schemas.microsoft.com/office/drawing/2014/chart" uri="{C3380CC4-5D6E-409C-BE32-E72D297353CC}">
                <c16:uniqueId val="{00000005-2588-48AF-A3F2-3115B20A6A7C}"/>
              </c:ext>
            </c:extLst>
          </c:dPt>
          <c:dPt>
            <c:idx val="6"/>
            <c:invertIfNegative val="0"/>
            <c:bubble3D val="0"/>
            <c:extLst>
              <c:ext xmlns:c16="http://schemas.microsoft.com/office/drawing/2014/chart" uri="{C3380CC4-5D6E-409C-BE32-E72D297353CC}">
                <c16:uniqueId val="{00000006-2588-48AF-A3F2-3115B20A6A7C}"/>
              </c:ext>
            </c:extLst>
          </c:dPt>
          <c:dPt>
            <c:idx val="7"/>
            <c:invertIfNegative val="0"/>
            <c:bubble3D val="0"/>
            <c:extLst>
              <c:ext xmlns:c16="http://schemas.microsoft.com/office/drawing/2014/chart" uri="{C3380CC4-5D6E-409C-BE32-E72D297353CC}">
                <c16:uniqueId val="{00000007-2588-48AF-A3F2-3115B20A6A7C}"/>
              </c:ext>
            </c:extLst>
          </c:dPt>
          <c:dPt>
            <c:idx val="8"/>
            <c:invertIfNegative val="0"/>
            <c:bubble3D val="0"/>
            <c:extLst>
              <c:ext xmlns:c16="http://schemas.microsoft.com/office/drawing/2014/chart" uri="{C3380CC4-5D6E-409C-BE32-E72D297353CC}">
                <c16:uniqueId val="{00000008-2588-48AF-A3F2-3115B20A6A7C}"/>
              </c:ext>
            </c:extLst>
          </c:dPt>
          <c:dPt>
            <c:idx val="9"/>
            <c:invertIfNegative val="0"/>
            <c:bubble3D val="0"/>
            <c:extLst>
              <c:ext xmlns:c16="http://schemas.microsoft.com/office/drawing/2014/chart" uri="{C3380CC4-5D6E-409C-BE32-E72D297353CC}">
                <c16:uniqueId val="{00000009-2588-48AF-A3F2-3115B20A6A7C}"/>
              </c:ext>
            </c:extLst>
          </c:dPt>
          <c:dPt>
            <c:idx val="10"/>
            <c:invertIfNegative val="0"/>
            <c:bubble3D val="0"/>
            <c:extLst>
              <c:ext xmlns:c16="http://schemas.microsoft.com/office/drawing/2014/chart" uri="{C3380CC4-5D6E-409C-BE32-E72D297353CC}">
                <c16:uniqueId val="{0000000A-2588-48AF-A3F2-3115B20A6A7C}"/>
              </c:ext>
            </c:extLst>
          </c:dPt>
          <c:dPt>
            <c:idx val="11"/>
            <c:invertIfNegative val="0"/>
            <c:bubble3D val="0"/>
            <c:extLst>
              <c:ext xmlns:c16="http://schemas.microsoft.com/office/drawing/2014/chart" uri="{C3380CC4-5D6E-409C-BE32-E72D297353CC}">
                <c16:uniqueId val="{0000000B-2588-48AF-A3F2-3115B20A6A7C}"/>
              </c:ext>
            </c:extLst>
          </c:dPt>
          <c:dPt>
            <c:idx val="12"/>
            <c:invertIfNegative val="0"/>
            <c:bubble3D val="0"/>
            <c:extLst>
              <c:ext xmlns:c16="http://schemas.microsoft.com/office/drawing/2014/chart" uri="{C3380CC4-5D6E-409C-BE32-E72D297353CC}">
                <c16:uniqueId val="{0000000C-2588-48AF-A3F2-3115B20A6A7C}"/>
              </c:ext>
            </c:extLst>
          </c:dPt>
          <c:dPt>
            <c:idx val="13"/>
            <c:invertIfNegative val="0"/>
            <c:bubble3D val="0"/>
            <c:extLst>
              <c:ext xmlns:c16="http://schemas.microsoft.com/office/drawing/2014/chart" uri="{C3380CC4-5D6E-409C-BE32-E72D297353CC}">
                <c16:uniqueId val="{0000000D-2588-48AF-A3F2-3115B20A6A7C}"/>
              </c:ext>
            </c:extLst>
          </c:dPt>
          <c:dPt>
            <c:idx val="14"/>
            <c:invertIfNegative val="0"/>
            <c:bubble3D val="0"/>
            <c:extLst>
              <c:ext xmlns:c16="http://schemas.microsoft.com/office/drawing/2014/chart" uri="{C3380CC4-5D6E-409C-BE32-E72D297353CC}">
                <c16:uniqueId val="{0000000E-2588-48AF-A3F2-3115B20A6A7C}"/>
              </c:ext>
            </c:extLst>
          </c:dPt>
          <c:dPt>
            <c:idx val="15"/>
            <c:invertIfNegative val="0"/>
            <c:bubble3D val="0"/>
            <c:extLst>
              <c:ext xmlns:c16="http://schemas.microsoft.com/office/drawing/2014/chart" uri="{C3380CC4-5D6E-409C-BE32-E72D297353CC}">
                <c16:uniqueId val="{0000000F-2588-48AF-A3F2-3115B20A6A7C}"/>
              </c:ext>
            </c:extLst>
          </c:dPt>
          <c:dPt>
            <c:idx val="16"/>
            <c:invertIfNegative val="0"/>
            <c:bubble3D val="0"/>
            <c:extLst>
              <c:ext xmlns:c16="http://schemas.microsoft.com/office/drawing/2014/chart" uri="{C3380CC4-5D6E-409C-BE32-E72D297353CC}">
                <c16:uniqueId val="{00000010-2588-48AF-A3F2-3115B20A6A7C}"/>
              </c:ext>
            </c:extLst>
          </c:dPt>
          <c:dPt>
            <c:idx val="17"/>
            <c:invertIfNegative val="0"/>
            <c:bubble3D val="0"/>
            <c:extLst>
              <c:ext xmlns:c16="http://schemas.microsoft.com/office/drawing/2014/chart" uri="{C3380CC4-5D6E-409C-BE32-E72D297353CC}">
                <c16:uniqueId val="{00000011-2588-48AF-A3F2-3115B20A6A7C}"/>
              </c:ext>
            </c:extLst>
          </c:dPt>
          <c:dPt>
            <c:idx val="18"/>
            <c:invertIfNegative val="0"/>
            <c:bubble3D val="0"/>
            <c:extLst>
              <c:ext xmlns:c16="http://schemas.microsoft.com/office/drawing/2014/chart" uri="{C3380CC4-5D6E-409C-BE32-E72D297353CC}">
                <c16:uniqueId val="{00000012-2588-48AF-A3F2-3115B20A6A7C}"/>
              </c:ext>
            </c:extLst>
          </c:dPt>
          <c:dPt>
            <c:idx val="19"/>
            <c:invertIfNegative val="0"/>
            <c:bubble3D val="0"/>
            <c:extLst>
              <c:ext xmlns:c16="http://schemas.microsoft.com/office/drawing/2014/chart" uri="{C3380CC4-5D6E-409C-BE32-E72D297353CC}">
                <c16:uniqueId val="{00000013-2588-48AF-A3F2-3115B20A6A7C}"/>
              </c:ext>
            </c:extLst>
          </c:dPt>
          <c:dPt>
            <c:idx val="20"/>
            <c:invertIfNegative val="0"/>
            <c:bubble3D val="0"/>
            <c:extLst>
              <c:ext xmlns:c16="http://schemas.microsoft.com/office/drawing/2014/chart" uri="{C3380CC4-5D6E-409C-BE32-E72D297353CC}">
                <c16:uniqueId val="{00000014-2588-48AF-A3F2-3115B20A6A7C}"/>
              </c:ext>
            </c:extLst>
          </c:dPt>
          <c:dPt>
            <c:idx val="21"/>
            <c:invertIfNegative val="0"/>
            <c:bubble3D val="0"/>
            <c:extLst>
              <c:ext xmlns:c16="http://schemas.microsoft.com/office/drawing/2014/chart" uri="{C3380CC4-5D6E-409C-BE32-E72D297353CC}">
                <c16:uniqueId val="{00000015-2588-48AF-A3F2-3115B20A6A7C}"/>
              </c:ext>
            </c:extLst>
          </c:dPt>
          <c:dPt>
            <c:idx val="22"/>
            <c:invertIfNegative val="0"/>
            <c:bubble3D val="0"/>
            <c:extLst>
              <c:ext xmlns:c16="http://schemas.microsoft.com/office/drawing/2014/chart" uri="{C3380CC4-5D6E-409C-BE32-E72D297353CC}">
                <c16:uniqueId val="{00000016-2588-48AF-A3F2-3115B20A6A7C}"/>
              </c:ext>
            </c:extLst>
          </c:dPt>
          <c:dPt>
            <c:idx val="23"/>
            <c:invertIfNegative val="0"/>
            <c:bubble3D val="0"/>
            <c:extLst>
              <c:ext xmlns:c16="http://schemas.microsoft.com/office/drawing/2014/chart" uri="{C3380CC4-5D6E-409C-BE32-E72D297353CC}">
                <c16:uniqueId val="{00000017-2588-48AF-A3F2-3115B20A6A7C}"/>
              </c:ext>
            </c:extLst>
          </c:dPt>
          <c:dPt>
            <c:idx val="24"/>
            <c:invertIfNegative val="0"/>
            <c:bubble3D val="0"/>
            <c:extLst>
              <c:ext xmlns:c16="http://schemas.microsoft.com/office/drawing/2014/chart" uri="{C3380CC4-5D6E-409C-BE32-E72D297353CC}">
                <c16:uniqueId val="{00000018-2588-48AF-A3F2-3115B20A6A7C}"/>
              </c:ext>
            </c:extLst>
          </c:dPt>
          <c:dPt>
            <c:idx val="25"/>
            <c:invertIfNegative val="0"/>
            <c:bubble3D val="0"/>
            <c:extLst>
              <c:ext xmlns:c16="http://schemas.microsoft.com/office/drawing/2014/chart" uri="{C3380CC4-5D6E-409C-BE32-E72D297353CC}">
                <c16:uniqueId val="{00000019-2588-48AF-A3F2-3115B20A6A7C}"/>
              </c:ext>
            </c:extLst>
          </c:dPt>
          <c:dPt>
            <c:idx val="26"/>
            <c:invertIfNegative val="0"/>
            <c:bubble3D val="0"/>
            <c:extLst>
              <c:ext xmlns:c16="http://schemas.microsoft.com/office/drawing/2014/chart" uri="{C3380CC4-5D6E-409C-BE32-E72D297353CC}">
                <c16:uniqueId val="{0000001A-2588-48AF-A3F2-3115B20A6A7C}"/>
              </c:ext>
            </c:extLst>
          </c:dPt>
          <c:dPt>
            <c:idx val="27"/>
            <c:invertIfNegative val="0"/>
            <c:bubble3D val="0"/>
            <c:extLst>
              <c:ext xmlns:c16="http://schemas.microsoft.com/office/drawing/2014/chart" uri="{C3380CC4-5D6E-409C-BE32-E72D297353CC}">
                <c16:uniqueId val="{0000001B-2588-48AF-A3F2-3115B20A6A7C}"/>
              </c:ext>
            </c:extLst>
          </c:dPt>
          <c:dPt>
            <c:idx val="28"/>
            <c:invertIfNegative val="0"/>
            <c:bubble3D val="0"/>
            <c:spPr>
              <a:solidFill>
                <a:srgbClr val="FBBB27"/>
              </a:solidFill>
            </c:spPr>
            <c:extLst>
              <c:ext xmlns:c16="http://schemas.microsoft.com/office/drawing/2014/chart" uri="{C3380CC4-5D6E-409C-BE32-E72D297353CC}">
                <c16:uniqueId val="{0000001D-2588-48AF-A3F2-3115B20A6A7C}"/>
              </c:ext>
            </c:extLst>
          </c:dPt>
          <c:dPt>
            <c:idx val="29"/>
            <c:invertIfNegative val="0"/>
            <c:bubble3D val="0"/>
            <c:spPr>
              <a:solidFill>
                <a:srgbClr val="A6A6A6"/>
              </a:solidFill>
            </c:spPr>
            <c:extLst>
              <c:ext xmlns:c16="http://schemas.microsoft.com/office/drawing/2014/chart" uri="{C3380CC4-5D6E-409C-BE32-E72D297353CC}">
                <c16:uniqueId val="{0000001F-2588-48AF-A3F2-3115B20A6A7C}"/>
              </c:ext>
            </c:extLst>
          </c:dPt>
          <c:dPt>
            <c:idx val="30"/>
            <c:invertIfNegative val="0"/>
            <c:bubble3D val="0"/>
            <c:extLst>
              <c:ext xmlns:c16="http://schemas.microsoft.com/office/drawing/2014/chart" uri="{C3380CC4-5D6E-409C-BE32-E72D297353CC}">
                <c16:uniqueId val="{00000020-2588-48AF-A3F2-3115B20A6A7C}"/>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'F97'!$A$10:$A$40</c:f>
              <c:strCache>
                <c:ptCount val="31"/>
                <c:pt idx="0">
                  <c:v>Baja California Sur</c:v>
                </c:pt>
                <c:pt idx="1">
                  <c:v>Campeche</c:v>
                </c:pt>
                <c:pt idx="2">
                  <c:v>Chiapas</c:v>
                </c:pt>
                <c:pt idx="3">
                  <c:v>Chihuahua</c:v>
                </c:pt>
                <c:pt idx="4">
                  <c:v>Durango</c:v>
                </c:pt>
                <c:pt idx="5">
                  <c:v>Guerrero</c:v>
                </c:pt>
                <c:pt idx="6">
                  <c:v>Hidalgo</c:v>
                </c:pt>
                <c:pt idx="7">
                  <c:v>Estado de México</c:v>
                </c:pt>
                <c:pt idx="8">
                  <c:v>Nuevo León</c:v>
                </c:pt>
                <c:pt idx="9">
                  <c:v>Puebla</c:v>
                </c:pt>
                <c:pt idx="10">
                  <c:v>Querétaro</c:v>
                </c:pt>
                <c:pt idx="11">
                  <c:v>Quintana Roo</c:v>
                </c:pt>
                <c:pt idx="12">
                  <c:v>Tabasco</c:v>
                </c:pt>
                <c:pt idx="13">
                  <c:v>Tlaxcala</c:v>
                </c:pt>
                <c:pt idx="14">
                  <c:v>Veracruz</c:v>
                </c:pt>
                <c:pt idx="15">
                  <c:v>Yucatán</c:v>
                </c:pt>
                <c:pt idx="16">
                  <c:v>Coahuila</c:v>
                </c:pt>
                <c:pt idx="17">
                  <c:v>Morelos</c:v>
                </c:pt>
                <c:pt idx="18">
                  <c:v>Nayarit</c:v>
                </c:pt>
                <c:pt idx="19">
                  <c:v>Oaxaca</c:v>
                </c:pt>
                <c:pt idx="20">
                  <c:v>San Luis Potosí</c:v>
                </c:pt>
                <c:pt idx="21">
                  <c:v>Sonora</c:v>
                </c:pt>
                <c:pt idx="22">
                  <c:v>Colima</c:v>
                </c:pt>
                <c:pt idx="23">
                  <c:v>Tamaulipas</c:v>
                </c:pt>
                <c:pt idx="24">
                  <c:v>Baja California</c:v>
                </c:pt>
                <c:pt idx="25">
                  <c:v>Zacatecas</c:v>
                </c:pt>
                <c:pt idx="26">
                  <c:v>Aguascalientes</c:v>
                </c:pt>
                <c:pt idx="27">
                  <c:v>Sinaloa</c:v>
                </c:pt>
                <c:pt idx="28">
                  <c:v>Jalisco</c:v>
                </c:pt>
                <c:pt idx="29">
                  <c:v>Michoacán</c:v>
                </c:pt>
                <c:pt idx="30">
                  <c:v>Guanajuato</c:v>
                </c:pt>
              </c:strCache>
            </c:strRef>
          </c:cat>
          <c:val>
            <c:numRef>
              <c:f>'F97'!$B$10:$B$40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1</c:v>
                </c:pt>
                <c:pt idx="19">
                  <c:v>1</c:v>
                </c:pt>
                <c:pt idx="20">
                  <c:v>1</c:v>
                </c:pt>
                <c:pt idx="21">
                  <c:v>1</c:v>
                </c:pt>
                <c:pt idx="22">
                  <c:v>2</c:v>
                </c:pt>
                <c:pt idx="23">
                  <c:v>2</c:v>
                </c:pt>
                <c:pt idx="24">
                  <c:v>3</c:v>
                </c:pt>
                <c:pt idx="25">
                  <c:v>3</c:v>
                </c:pt>
                <c:pt idx="26">
                  <c:v>5</c:v>
                </c:pt>
                <c:pt idx="27">
                  <c:v>6</c:v>
                </c:pt>
                <c:pt idx="28">
                  <c:v>9</c:v>
                </c:pt>
                <c:pt idx="29">
                  <c:v>11</c:v>
                </c:pt>
                <c:pt idx="30">
                  <c:v>15</c:v>
                </c:pt>
              </c:numCache>
            </c:numRef>
          </c:val>
          <c:extLst>
            <c:ext xmlns:c16="http://schemas.microsoft.com/office/drawing/2014/chart" uri="{C3380CC4-5D6E-409C-BE32-E72D297353CC}">
              <c16:uniqueId val="{00000021-2588-48AF-A3F2-3115B20A6A7C}"/>
            </c:ext>
          </c:extLst>
        </c:ser>
        <c:dLbls>
          <c:showLegendKey val="0"/>
          <c:showVal val="0"/>
          <c:showCatName val="0"/>
          <c:showSerName val="0"/>
          <c:showPercent val="0"/>
          <c:showBubbleSize val="0"/>
        </c:dLbls>
        <c:gapWidth val="150"/>
        <c:axId val="30904320"/>
        <c:axId val="30905856"/>
      </c:barChart>
      <c:catAx>
        <c:axId val="3090432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0905856"/>
        <c:crosses val="autoZero"/>
        <c:auto val="1"/>
        <c:lblAlgn val="ctr"/>
        <c:lblOffset val="100"/>
        <c:noMultiLvlLbl val="0"/>
      </c:catAx>
      <c:valAx>
        <c:axId val="30905856"/>
        <c:scaling>
          <c:orientation val="minMax"/>
        </c:scaling>
        <c:delete val="1"/>
        <c:axPos val="b"/>
        <c:numFmt formatCode="General" sourceLinked="1"/>
        <c:majorTickMark val="out"/>
        <c:minorTickMark val="none"/>
        <c:tickLblPos val="nextTo"/>
        <c:crossAx val="3090432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'F98'!$J$22</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98A2-425A-9C82-ABE31C996B9C}"/>
              </c:ext>
            </c:extLst>
          </c:dPt>
          <c:dPt>
            <c:idx val="13"/>
            <c:invertIfNegative val="0"/>
            <c:bubble3D val="0"/>
            <c:extLst>
              <c:ext xmlns:c16="http://schemas.microsoft.com/office/drawing/2014/chart" uri="{C3380CC4-5D6E-409C-BE32-E72D297353CC}">
                <c16:uniqueId val="{00000001-98A2-425A-9C82-ABE31C996B9C}"/>
              </c:ext>
            </c:extLst>
          </c:dPt>
          <c:dPt>
            <c:idx val="14"/>
            <c:invertIfNegative val="0"/>
            <c:bubble3D val="0"/>
            <c:extLst>
              <c:ext xmlns:c16="http://schemas.microsoft.com/office/drawing/2014/chart" uri="{C3380CC4-5D6E-409C-BE32-E72D297353CC}">
                <c16:uniqueId val="{00000002-98A2-425A-9C82-ABE31C996B9C}"/>
              </c:ext>
            </c:extLst>
          </c:dPt>
          <c:dPt>
            <c:idx val="15"/>
            <c:invertIfNegative val="0"/>
            <c:bubble3D val="0"/>
            <c:extLst>
              <c:ext xmlns:c16="http://schemas.microsoft.com/office/drawing/2014/chart" uri="{C3380CC4-5D6E-409C-BE32-E72D297353CC}">
                <c16:uniqueId val="{00000003-98A2-425A-9C82-ABE31C996B9C}"/>
              </c:ext>
            </c:extLst>
          </c:dPt>
          <c:dPt>
            <c:idx val="16"/>
            <c:invertIfNegative val="0"/>
            <c:bubble3D val="0"/>
            <c:extLst>
              <c:ext xmlns:c16="http://schemas.microsoft.com/office/drawing/2014/chart" uri="{C3380CC4-5D6E-409C-BE32-E72D297353CC}">
                <c16:uniqueId val="{00000004-98A2-425A-9C82-ABE31C996B9C}"/>
              </c:ext>
            </c:extLst>
          </c:dPt>
          <c:dPt>
            <c:idx val="17"/>
            <c:invertIfNegative val="0"/>
            <c:bubble3D val="0"/>
            <c:extLst>
              <c:ext xmlns:c16="http://schemas.microsoft.com/office/drawing/2014/chart" uri="{C3380CC4-5D6E-409C-BE32-E72D297353CC}">
                <c16:uniqueId val="{00000005-98A2-425A-9C82-ABE31C996B9C}"/>
              </c:ext>
            </c:extLst>
          </c:dPt>
          <c:dPt>
            <c:idx val="18"/>
            <c:invertIfNegative val="0"/>
            <c:bubble3D val="0"/>
            <c:extLst>
              <c:ext xmlns:c16="http://schemas.microsoft.com/office/drawing/2014/chart" uri="{C3380CC4-5D6E-409C-BE32-E72D297353CC}">
                <c16:uniqueId val="{00000006-98A2-425A-9C82-ABE31C996B9C}"/>
              </c:ext>
            </c:extLst>
          </c:dPt>
          <c:dPt>
            <c:idx val="19"/>
            <c:invertIfNegative val="0"/>
            <c:bubble3D val="0"/>
            <c:extLst>
              <c:ext xmlns:c16="http://schemas.microsoft.com/office/drawing/2014/chart" uri="{C3380CC4-5D6E-409C-BE32-E72D297353CC}">
                <c16:uniqueId val="{00000007-98A2-425A-9C82-ABE31C996B9C}"/>
              </c:ext>
            </c:extLst>
          </c:dPt>
          <c:dPt>
            <c:idx val="20"/>
            <c:invertIfNegative val="0"/>
            <c:bubble3D val="0"/>
            <c:extLst>
              <c:ext xmlns:c16="http://schemas.microsoft.com/office/drawing/2014/chart" uri="{C3380CC4-5D6E-409C-BE32-E72D297353CC}">
                <c16:uniqueId val="{00000008-98A2-425A-9C82-ABE31C996B9C}"/>
              </c:ext>
            </c:extLst>
          </c:dPt>
          <c:dPt>
            <c:idx val="21"/>
            <c:invertIfNegative val="0"/>
            <c:bubble3D val="0"/>
            <c:spPr>
              <a:solidFill>
                <a:srgbClr val="FBBB27"/>
              </a:solidFill>
            </c:spPr>
            <c:extLst>
              <c:ext xmlns:c16="http://schemas.microsoft.com/office/drawing/2014/chart" uri="{C3380CC4-5D6E-409C-BE32-E72D297353CC}">
                <c16:uniqueId val="{0000000A-98A2-425A-9C82-ABE31C996B9C}"/>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'F98'!$G$23:$H$44</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2017 - 2018</c:v>
                  </c:pt>
                  <c:pt idx="12">
                    <c:v>2018 - 2019</c:v>
                  </c:pt>
                </c:lvl>
              </c:multiLvlStrCache>
            </c:multiLvlStrRef>
          </c:cat>
          <c:val>
            <c:numRef>
              <c:f>'F98'!$J$23:$J$44</c:f>
              <c:numCache>
                <c:formatCode>0.0%</c:formatCode>
                <c:ptCount val="22"/>
                <c:pt idx="0">
                  <c:v>3.43723907598108E-2</c:v>
                </c:pt>
                <c:pt idx="1">
                  <c:v>0.16418722786647311</c:v>
                </c:pt>
                <c:pt idx="2">
                  <c:v>-6.0515278609946099E-2</c:v>
                </c:pt>
                <c:pt idx="3">
                  <c:v>0.35261936339522548</c:v>
                </c:pt>
                <c:pt idx="4">
                  <c:v>8.5543674489654276E-2</c:v>
                </c:pt>
                <c:pt idx="5">
                  <c:v>0.21594982078853042</c:v>
                </c:pt>
                <c:pt idx="6">
                  <c:v>0.14645379183297513</c:v>
                </c:pt>
                <c:pt idx="7">
                  <c:v>0.24854160270187298</c:v>
                </c:pt>
                <c:pt idx="8">
                  <c:v>0.17117647058823526</c:v>
                </c:pt>
                <c:pt idx="9">
                  <c:v>0.21284251314696934</c:v>
                </c:pt>
                <c:pt idx="10">
                  <c:v>6.6054542962861396E-2</c:v>
                </c:pt>
                <c:pt idx="11">
                  <c:v>0.1858022455632018</c:v>
                </c:pt>
                <c:pt idx="12">
                  <c:v>0.17825911475850931</c:v>
                </c:pt>
                <c:pt idx="13">
                  <c:v>0.17032881408757983</c:v>
                </c:pt>
                <c:pt idx="14">
                  <c:v>0.203125</c:v>
                </c:pt>
                <c:pt idx="15">
                  <c:v>-5.8830739061159432E-2</c:v>
                </c:pt>
                <c:pt idx="16">
                  <c:v>0.14276576691825515</c:v>
                </c:pt>
                <c:pt idx="17">
                  <c:v>9.6782117415868285E-2</c:v>
                </c:pt>
                <c:pt idx="18">
                  <c:v>0.19349223352972689</c:v>
                </c:pt>
                <c:pt idx="19">
                  <c:v>0.12910365178900784</c:v>
                </c:pt>
                <c:pt idx="20">
                  <c:v>5.097940733299855E-2</c:v>
                </c:pt>
                <c:pt idx="21">
                  <c:v>6.5038795070744282E-3</c:v>
                </c:pt>
              </c:numCache>
            </c:numRef>
          </c:val>
          <c:extLst>
            <c:ext xmlns:c16="http://schemas.microsoft.com/office/drawing/2014/chart" uri="{C3380CC4-5D6E-409C-BE32-E72D297353CC}">
              <c16:uniqueId val="{0000000B-98A2-425A-9C82-ABE31C996B9C}"/>
            </c:ext>
          </c:extLst>
        </c:ser>
        <c:dLbls>
          <c:showLegendKey val="0"/>
          <c:showVal val="0"/>
          <c:showCatName val="0"/>
          <c:showSerName val="0"/>
          <c:showPercent val="0"/>
          <c:showBubbleSize val="0"/>
        </c:dLbls>
        <c:gapWidth val="150"/>
        <c:axId val="30981120"/>
        <c:axId val="30987008"/>
      </c:barChart>
      <c:catAx>
        <c:axId val="3098112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0987008"/>
        <c:crosses val="autoZero"/>
        <c:auto val="1"/>
        <c:lblAlgn val="ctr"/>
        <c:lblOffset val="100"/>
        <c:noMultiLvlLbl val="0"/>
      </c:catAx>
      <c:valAx>
        <c:axId val="30987008"/>
        <c:scaling>
          <c:orientation val="minMax"/>
        </c:scaling>
        <c:delete val="1"/>
        <c:axPos val="l"/>
        <c:numFmt formatCode="0.0%" sourceLinked="1"/>
        <c:majorTickMark val="none"/>
        <c:minorTickMark val="none"/>
        <c:tickLblPos val="nextTo"/>
        <c:crossAx val="3098112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42191163604549431"/>
          <c:y val="2.7072753227946188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'F99'!$J$23</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443C-41D6-9E16-0F8DEF692176}"/>
              </c:ext>
            </c:extLst>
          </c:dPt>
          <c:dPt>
            <c:idx val="14"/>
            <c:invertIfNegative val="0"/>
            <c:bubble3D val="0"/>
            <c:extLst>
              <c:ext xmlns:c16="http://schemas.microsoft.com/office/drawing/2014/chart" uri="{C3380CC4-5D6E-409C-BE32-E72D297353CC}">
                <c16:uniqueId val="{00000001-443C-41D6-9E16-0F8DEF692176}"/>
              </c:ext>
            </c:extLst>
          </c:dPt>
          <c:dPt>
            <c:idx val="15"/>
            <c:invertIfNegative val="0"/>
            <c:bubble3D val="0"/>
            <c:extLst>
              <c:ext xmlns:c16="http://schemas.microsoft.com/office/drawing/2014/chart" uri="{C3380CC4-5D6E-409C-BE32-E72D297353CC}">
                <c16:uniqueId val="{00000002-443C-41D6-9E16-0F8DEF692176}"/>
              </c:ext>
            </c:extLst>
          </c:dPt>
          <c:dPt>
            <c:idx val="16"/>
            <c:invertIfNegative val="0"/>
            <c:bubble3D val="0"/>
            <c:extLst>
              <c:ext xmlns:c16="http://schemas.microsoft.com/office/drawing/2014/chart" uri="{C3380CC4-5D6E-409C-BE32-E72D297353CC}">
                <c16:uniqueId val="{00000003-443C-41D6-9E16-0F8DEF692176}"/>
              </c:ext>
            </c:extLst>
          </c:dPt>
          <c:dPt>
            <c:idx val="17"/>
            <c:invertIfNegative val="0"/>
            <c:bubble3D val="0"/>
            <c:extLst>
              <c:ext xmlns:c16="http://schemas.microsoft.com/office/drawing/2014/chart" uri="{C3380CC4-5D6E-409C-BE32-E72D297353CC}">
                <c16:uniqueId val="{00000004-443C-41D6-9E16-0F8DEF692176}"/>
              </c:ext>
            </c:extLst>
          </c:dPt>
          <c:dPt>
            <c:idx val="18"/>
            <c:invertIfNegative val="0"/>
            <c:bubble3D val="0"/>
            <c:extLst>
              <c:ext xmlns:c16="http://schemas.microsoft.com/office/drawing/2014/chart" uri="{C3380CC4-5D6E-409C-BE32-E72D297353CC}">
                <c16:uniqueId val="{00000005-443C-41D6-9E16-0F8DEF692176}"/>
              </c:ext>
            </c:extLst>
          </c:dPt>
          <c:dLbls>
            <c:dLbl>
              <c:idx val="6"/>
              <c:layout>
                <c:manualLayout>
                  <c:x val="5.9912161920094089E-17"/>
                  <c:y val="2.7072753227946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3C-41D6-9E16-0F8DEF692176}"/>
                </c:ext>
              </c:extLst>
            </c:dLbl>
            <c:dLbl>
              <c:idx val="7"/>
              <c:layout>
                <c:manualLayout>
                  <c:x val="-5.9912161920094089E-17"/>
                  <c:y val="1.8048502151964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3C-41D6-9E16-0F8DEF692176}"/>
                </c:ext>
              </c:extLst>
            </c:dLbl>
            <c:dLbl>
              <c:idx val="12"/>
              <c:layout>
                <c:manualLayout>
                  <c:x val="0"/>
                  <c:y val="-7.2194008607856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C-41D6-9E16-0F8DEF692176}"/>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'F99'!$G$24:$H$45</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2017 - 2018</c:v>
                  </c:pt>
                  <c:pt idx="12">
                    <c:v>2018-2019</c:v>
                  </c:pt>
                </c:lvl>
              </c:multiLvlStrCache>
            </c:multiLvlStrRef>
          </c:cat>
          <c:val>
            <c:numRef>
              <c:f>'F99'!$J$24:$J$45</c:f>
              <c:numCache>
                <c:formatCode>0.0%</c:formatCode>
                <c:ptCount val="22"/>
                <c:pt idx="0">
                  <c:v>7.6923076923076872E-2</c:v>
                </c:pt>
                <c:pt idx="1">
                  <c:v>-0.15384615384615385</c:v>
                </c:pt>
                <c:pt idx="2">
                  <c:v>0.30000000000000004</c:v>
                </c:pt>
                <c:pt idx="3">
                  <c:v>0.39999999999999991</c:v>
                </c:pt>
                <c:pt idx="4">
                  <c:v>0.36363636363636354</c:v>
                </c:pt>
                <c:pt idx="5">
                  <c:v>0</c:v>
                </c:pt>
                <c:pt idx="6">
                  <c:v>-0.4</c:v>
                </c:pt>
                <c:pt idx="7">
                  <c:v>-0.4375</c:v>
                </c:pt>
                <c:pt idx="8">
                  <c:v>-0.33333333333333337</c:v>
                </c:pt>
                <c:pt idx="9">
                  <c:v>-0.30769230769230771</c:v>
                </c:pt>
                <c:pt idx="10">
                  <c:v>-0.16666666666666663</c:v>
                </c:pt>
                <c:pt idx="11">
                  <c:v>-9.9999999999999978E-2</c:v>
                </c:pt>
                <c:pt idx="12">
                  <c:v>-0.1428571428571429</c:v>
                </c:pt>
                <c:pt idx="13">
                  <c:v>0</c:v>
                </c:pt>
                <c:pt idx="14">
                  <c:v>-0.38461538461538458</c:v>
                </c:pt>
                <c:pt idx="15">
                  <c:v>-0.4285714285714286</c:v>
                </c:pt>
                <c:pt idx="16">
                  <c:v>-0.26666666666666672</c:v>
                </c:pt>
                <c:pt idx="17">
                  <c:v>-0.30769230769230771</c:v>
                </c:pt>
                <c:pt idx="18">
                  <c:v>-0.11111111111111116</c:v>
                </c:pt>
                <c:pt idx="19">
                  <c:v>0</c:v>
                </c:pt>
                <c:pt idx="20">
                  <c:v>0</c:v>
                </c:pt>
                <c:pt idx="21">
                  <c:v>0</c:v>
                </c:pt>
              </c:numCache>
            </c:numRef>
          </c:val>
          <c:extLst>
            <c:ext xmlns:c16="http://schemas.microsoft.com/office/drawing/2014/chart" uri="{C3380CC4-5D6E-409C-BE32-E72D297353CC}">
              <c16:uniqueId val="{00000008-443C-41D6-9E16-0F8DEF692176}"/>
            </c:ext>
          </c:extLst>
        </c:ser>
        <c:dLbls>
          <c:showLegendKey val="0"/>
          <c:showVal val="0"/>
          <c:showCatName val="0"/>
          <c:showSerName val="0"/>
          <c:showPercent val="0"/>
          <c:showBubbleSize val="0"/>
        </c:dLbls>
        <c:gapWidth val="150"/>
        <c:axId val="31039488"/>
        <c:axId val="31041024"/>
      </c:barChart>
      <c:catAx>
        <c:axId val="3103948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1041024"/>
        <c:crosses val="autoZero"/>
        <c:auto val="1"/>
        <c:lblAlgn val="ctr"/>
        <c:lblOffset val="100"/>
        <c:noMultiLvlLbl val="0"/>
      </c:catAx>
      <c:valAx>
        <c:axId val="31041024"/>
        <c:scaling>
          <c:orientation val="minMax"/>
        </c:scaling>
        <c:delete val="1"/>
        <c:axPos val="l"/>
        <c:numFmt formatCode="0.0%" sourceLinked="1"/>
        <c:majorTickMark val="none"/>
        <c:minorTickMark val="none"/>
        <c:tickLblPos val="nextTo"/>
        <c:crossAx val="3103948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0.24779398898667079"/>
          <c:y val="4.9633380917901343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'F100'!$J$19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EB02-4237-8956-03526605F2B8}"/>
              </c:ext>
            </c:extLst>
          </c:dPt>
          <c:dPt>
            <c:idx val="13"/>
            <c:invertIfNegative val="0"/>
            <c:bubble3D val="0"/>
            <c:extLst>
              <c:ext xmlns:c16="http://schemas.microsoft.com/office/drawing/2014/chart" uri="{C3380CC4-5D6E-409C-BE32-E72D297353CC}">
                <c16:uniqueId val="{00000001-EB02-4237-8956-03526605F2B8}"/>
              </c:ext>
            </c:extLst>
          </c:dPt>
          <c:dPt>
            <c:idx val="14"/>
            <c:invertIfNegative val="0"/>
            <c:bubble3D val="0"/>
            <c:extLst>
              <c:ext xmlns:c16="http://schemas.microsoft.com/office/drawing/2014/chart" uri="{C3380CC4-5D6E-409C-BE32-E72D297353CC}">
                <c16:uniqueId val="{00000002-EB02-4237-8956-03526605F2B8}"/>
              </c:ext>
            </c:extLst>
          </c:dPt>
          <c:dPt>
            <c:idx val="16"/>
            <c:invertIfNegative val="0"/>
            <c:bubble3D val="0"/>
            <c:extLst>
              <c:ext xmlns:c16="http://schemas.microsoft.com/office/drawing/2014/chart" uri="{C3380CC4-5D6E-409C-BE32-E72D297353CC}">
                <c16:uniqueId val="{00000003-EB02-4237-8956-03526605F2B8}"/>
              </c:ext>
            </c:extLst>
          </c:dPt>
          <c:dPt>
            <c:idx val="17"/>
            <c:invertIfNegative val="0"/>
            <c:bubble3D val="0"/>
            <c:extLst>
              <c:ext xmlns:c16="http://schemas.microsoft.com/office/drawing/2014/chart" uri="{C3380CC4-5D6E-409C-BE32-E72D297353CC}">
                <c16:uniqueId val="{00000004-EB02-4237-8956-03526605F2B8}"/>
              </c:ext>
            </c:extLst>
          </c:dPt>
          <c:dPt>
            <c:idx val="18"/>
            <c:invertIfNegative val="0"/>
            <c:bubble3D val="0"/>
            <c:extLst>
              <c:ext xmlns:c16="http://schemas.microsoft.com/office/drawing/2014/chart" uri="{C3380CC4-5D6E-409C-BE32-E72D297353CC}">
                <c16:uniqueId val="{00000005-EB02-4237-8956-03526605F2B8}"/>
              </c:ext>
            </c:extLst>
          </c:dPt>
          <c:dPt>
            <c:idx val="19"/>
            <c:invertIfNegative val="0"/>
            <c:bubble3D val="0"/>
            <c:extLst>
              <c:ext xmlns:c16="http://schemas.microsoft.com/office/drawing/2014/chart" uri="{C3380CC4-5D6E-409C-BE32-E72D297353CC}">
                <c16:uniqueId val="{00000006-EB02-4237-8956-03526605F2B8}"/>
              </c:ext>
            </c:extLst>
          </c:dPt>
          <c:dPt>
            <c:idx val="20"/>
            <c:invertIfNegative val="0"/>
            <c:bubble3D val="0"/>
            <c:extLst>
              <c:ext xmlns:c16="http://schemas.microsoft.com/office/drawing/2014/chart" uri="{C3380CC4-5D6E-409C-BE32-E72D297353CC}">
                <c16:uniqueId val="{00000007-EB02-4237-8956-03526605F2B8}"/>
              </c:ext>
            </c:extLst>
          </c:dPt>
          <c:dPt>
            <c:idx val="21"/>
            <c:invertIfNegative val="0"/>
            <c:bubble3D val="0"/>
            <c:spPr>
              <a:solidFill>
                <a:srgbClr val="FBBB27"/>
              </a:solidFill>
            </c:spPr>
            <c:extLst>
              <c:ext xmlns:c16="http://schemas.microsoft.com/office/drawing/2014/chart" uri="{C3380CC4-5D6E-409C-BE32-E72D297353CC}">
                <c16:uniqueId val="{00000009-EB02-4237-8956-03526605F2B8}"/>
              </c:ext>
            </c:extLst>
          </c:dPt>
          <c:dLbls>
            <c:dLbl>
              <c:idx val="6"/>
              <c:layout>
                <c:manualLayout>
                  <c:x val="1.9607843137254902E-2"/>
                  <c:y val="-6.768188306986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02-4237-8956-03526605F2B8}"/>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'F100'!$G$20:$H$41</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2017 - 2018</c:v>
                  </c:pt>
                  <c:pt idx="12">
                    <c:v>2018 - 2019</c:v>
                  </c:pt>
                </c:lvl>
              </c:multiLvlStrCache>
            </c:multiLvlStrRef>
          </c:cat>
          <c:val>
            <c:numRef>
              <c:f>'F100'!$J$20:$J$41</c:f>
              <c:numCache>
                <c:formatCode>0.0%</c:formatCode>
                <c:ptCount val="22"/>
                <c:pt idx="0">
                  <c:v>-0.30555555555555558</c:v>
                </c:pt>
                <c:pt idx="1">
                  <c:v>-8.333333333333337E-2</c:v>
                </c:pt>
                <c:pt idx="2">
                  <c:v>-8.6956521739130488E-2</c:v>
                </c:pt>
                <c:pt idx="3">
                  <c:v>0.15789473684210531</c:v>
                </c:pt>
                <c:pt idx="4">
                  <c:v>0.19999999999999996</c:v>
                </c:pt>
                <c:pt idx="5">
                  <c:v>-4.166666666666663E-2</c:v>
                </c:pt>
                <c:pt idx="6">
                  <c:v>-0.19999999999999996</c:v>
                </c:pt>
                <c:pt idx="7">
                  <c:v>0.8</c:v>
                </c:pt>
                <c:pt idx="8">
                  <c:v>-4.166666666666663E-2</c:v>
                </c:pt>
                <c:pt idx="9">
                  <c:v>0.13043478260869557</c:v>
                </c:pt>
                <c:pt idx="10">
                  <c:v>0.125</c:v>
                </c:pt>
                <c:pt idx="11">
                  <c:v>0.25</c:v>
                </c:pt>
                <c:pt idx="12">
                  <c:v>0.28000000000000003</c:v>
                </c:pt>
                <c:pt idx="13">
                  <c:v>0.13636363636363646</c:v>
                </c:pt>
                <c:pt idx="14">
                  <c:v>-4.7619047619047672E-2</c:v>
                </c:pt>
                <c:pt idx="15">
                  <c:v>0</c:v>
                </c:pt>
                <c:pt idx="16">
                  <c:v>-9.9999999999999978E-2</c:v>
                </c:pt>
                <c:pt idx="17">
                  <c:v>4.3478260869565188E-2</c:v>
                </c:pt>
                <c:pt idx="18">
                  <c:v>0.55000000000000004</c:v>
                </c:pt>
                <c:pt idx="19">
                  <c:v>-0.33333333333333337</c:v>
                </c:pt>
                <c:pt idx="20">
                  <c:v>0.21739130434782616</c:v>
                </c:pt>
                <c:pt idx="21">
                  <c:v>0.19230769230769229</c:v>
                </c:pt>
              </c:numCache>
            </c:numRef>
          </c:val>
          <c:extLst>
            <c:ext xmlns:c16="http://schemas.microsoft.com/office/drawing/2014/chart" uri="{C3380CC4-5D6E-409C-BE32-E72D297353CC}">
              <c16:uniqueId val="{0000000B-EB02-4237-8956-03526605F2B8}"/>
            </c:ext>
          </c:extLst>
        </c:ser>
        <c:dLbls>
          <c:showLegendKey val="0"/>
          <c:showVal val="0"/>
          <c:showCatName val="0"/>
          <c:showSerName val="0"/>
          <c:showPercent val="0"/>
          <c:showBubbleSize val="0"/>
        </c:dLbls>
        <c:gapWidth val="150"/>
        <c:axId val="30521600"/>
        <c:axId val="30527488"/>
      </c:barChart>
      <c:catAx>
        <c:axId val="305216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0527488"/>
        <c:crosses val="autoZero"/>
        <c:auto val="1"/>
        <c:lblAlgn val="ctr"/>
        <c:lblOffset val="100"/>
        <c:noMultiLvlLbl val="0"/>
      </c:catAx>
      <c:valAx>
        <c:axId val="30527488"/>
        <c:scaling>
          <c:orientation val="minMax"/>
        </c:scaling>
        <c:delete val="1"/>
        <c:axPos val="l"/>
        <c:numFmt formatCode="0.0%" sourceLinked="1"/>
        <c:majorTickMark val="none"/>
        <c:minorTickMark val="none"/>
        <c:tickLblPos val="nextTo"/>
        <c:crossAx val="305216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MX"/>
              <a:t>Jalisco</a:t>
            </a:r>
          </a:p>
        </c:rich>
      </c:tx>
      <c:overlay val="0"/>
    </c:title>
    <c:autoTitleDeleted val="0"/>
    <c:plotArea>
      <c:layout>
        <c:manualLayout>
          <c:layoutTarget val="inner"/>
          <c:xMode val="edge"/>
          <c:yMode val="edge"/>
          <c:x val="0.19360571883960048"/>
          <c:y val="7.9877515310586178E-2"/>
          <c:w val="0.62065456545654552"/>
          <c:h val="0.79854918612880388"/>
        </c:manualLayout>
      </c:layout>
      <c:pieChart>
        <c:varyColors val="1"/>
        <c:ser>
          <c:idx val="0"/>
          <c:order val="0"/>
          <c:explosion val="7"/>
          <c:dPt>
            <c:idx val="0"/>
            <c:bubble3D val="0"/>
            <c:explosion val="1"/>
            <c:spPr>
              <a:solidFill>
                <a:schemeClr val="accent3">
                  <a:lumMod val="75000"/>
                </a:schemeClr>
              </a:solidFill>
              <a:ln w="19050">
                <a:solidFill>
                  <a:schemeClr val="lt1"/>
                </a:solidFill>
              </a:ln>
              <a:effectLst/>
            </c:spPr>
            <c:extLst>
              <c:ext xmlns:c16="http://schemas.microsoft.com/office/drawing/2014/chart" uri="{C3380CC4-5D6E-409C-BE32-E72D297353CC}">
                <c16:uniqueId val="{00000001-BF7F-4599-9614-18D38FBF8C7B}"/>
              </c:ext>
            </c:extLst>
          </c:dPt>
          <c:dPt>
            <c:idx val="1"/>
            <c:bubble3D val="0"/>
            <c:explosion val="1"/>
            <c:spPr>
              <a:solidFill>
                <a:srgbClr val="FFC000"/>
              </a:solidFill>
              <a:ln w="19050">
                <a:solidFill>
                  <a:schemeClr val="lt1"/>
                </a:solidFill>
              </a:ln>
              <a:effectLst/>
            </c:spPr>
            <c:extLst>
              <c:ext xmlns:c16="http://schemas.microsoft.com/office/drawing/2014/chart" uri="{C3380CC4-5D6E-409C-BE32-E72D297353CC}">
                <c16:uniqueId val="{00000003-BF7F-4599-9614-18D38FBF8C7B}"/>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5-BF7F-4599-9614-18D38FBF8C7B}"/>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BF7F-4599-9614-18D38FBF8C7B}"/>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BF7F-4599-9614-18D38FBF8C7B}"/>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BF7F-4599-9614-18D38FBF8C7B}"/>
              </c:ext>
            </c:extLst>
          </c:dPt>
          <c:dPt>
            <c:idx val="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D-BF7F-4599-9614-18D38FBF8C7B}"/>
              </c:ext>
            </c:extLst>
          </c:dPt>
          <c:dLbls>
            <c:dLbl>
              <c:idx val="0"/>
              <c:layout>
                <c:manualLayout>
                  <c:x val="-8.3807961504811894E-3"/>
                  <c:y val="8.617526975794684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F7F-4599-9614-18D38FBF8C7B}"/>
                </c:ext>
              </c:extLst>
            </c:dLbl>
            <c:dLbl>
              <c:idx val="1"/>
              <c:layout>
                <c:manualLayout>
                  <c:x val="6.7585301837270345E-4"/>
                  <c:y val="-2.843212306794979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F7F-4599-9614-18D38FBF8C7B}"/>
                </c:ext>
              </c:extLst>
            </c:dLbl>
            <c:dLbl>
              <c:idx val="2"/>
              <c:layout>
                <c:manualLayout>
                  <c:x val="5.349737532808399E-2"/>
                  <c:y val="-9.157188684747739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F7F-4599-9614-18D38FBF8C7B}"/>
                </c:ext>
              </c:extLst>
            </c:dLbl>
            <c:dLbl>
              <c:idx val="3"/>
              <c:layout>
                <c:manualLayout>
                  <c:x val="5.5426071741032368E-2"/>
                  <c:y val="-7.822251385243511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F7F-4599-9614-18D38FBF8C7B}"/>
                </c:ext>
              </c:extLst>
            </c:dLbl>
            <c:dLbl>
              <c:idx val="4"/>
              <c:layout>
                <c:manualLayout>
                  <c:x val="2.2813210848643919E-2"/>
                  <c:y val="1.157808398950131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F7F-4599-9614-18D38FBF8C7B}"/>
                </c:ext>
              </c:extLst>
            </c:dLbl>
            <c:dLbl>
              <c:idx val="5"/>
              <c:layout>
                <c:manualLayout>
                  <c:x val="7.9869303609915954E-2"/>
                  <c:y val="5.74344768321233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F7F-4599-9614-18D38FBF8C7B}"/>
                </c:ext>
              </c:extLst>
            </c:dLbl>
            <c:dLbl>
              <c:idx val="6"/>
              <c:layout>
                <c:manualLayout>
                  <c:x val="6.5589928497132244E-2"/>
                  <c:y val="0.13255685635576231"/>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F7F-4599-9614-18D38FBF8C7B}"/>
                </c:ext>
              </c:extLst>
            </c:dLbl>
            <c:dLbl>
              <c:idx val="7"/>
              <c:layout>
                <c:manualLayout>
                  <c:x val="4.3431859756830754E-2"/>
                  <c:y val="0.2236511231161025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F7F-4599-9614-18D38FBF8C7B}"/>
                </c:ext>
              </c:extLst>
            </c:dLbl>
            <c:spPr>
              <a:noFill/>
              <a:ln w="25400">
                <a:noFill/>
              </a:ln>
            </c:spPr>
            <c:txPr>
              <a:bodyPr rot="0" vert="horz"/>
              <a:lstStyle/>
              <a:p>
                <a:pPr>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'F10'!$A$6:$A$7</c:f>
              <c:strCache>
                <c:ptCount val="2"/>
                <c:pt idx="0">
                  <c:v>Operaciones antes de 2019</c:v>
                </c:pt>
                <c:pt idx="1">
                  <c:v>Iniciaron operaciones en 2019</c:v>
                </c:pt>
              </c:strCache>
            </c:strRef>
          </c:cat>
          <c:val>
            <c:numRef>
              <c:f>'F10'!$C$6:$C$7</c:f>
              <c:numCache>
                <c:formatCode>#,##0</c:formatCode>
                <c:ptCount val="2"/>
                <c:pt idx="0">
                  <c:v>385346</c:v>
                </c:pt>
                <c:pt idx="1">
                  <c:v>17795</c:v>
                </c:pt>
              </c:numCache>
            </c:numRef>
          </c:val>
          <c:extLst>
            <c:ext xmlns:c16="http://schemas.microsoft.com/office/drawing/2014/chart" uri="{C3380CC4-5D6E-409C-BE32-E72D297353CC}">
              <c16:uniqueId val="{0000000F-BF7F-4599-9614-18D38FBF8C7B}"/>
            </c:ext>
          </c:extLst>
        </c:ser>
        <c:dLbls>
          <c:showLegendKey val="0"/>
          <c:showVal val="0"/>
          <c:showCatName val="0"/>
          <c:showSerName val="0"/>
          <c:showPercent val="0"/>
          <c:showBubbleSize val="0"/>
          <c:showLeaderLines val="1"/>
        </c:dLbls>
        <c:firstSliceAng val="111"/>
      </c:pieChart>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'F101'!$J$19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D821-4CC3-AF6C-F68BF46361C6}"/>
              </c:ext>
            </c:extLst>
          </c:dPt>
          <c:dPt>
            <c:idx val="13"/>
            <c:invertIfNegative val="0"/>
            <c:bubble3D val="0"/>
            <c:extLst>
              <c:ext xmlns:c16="http://schemas.microsoft.com/office/drawing/2014/chart" uri="{C3380CC4-5D6E-409C-BE32-E72D297353CC}">
                <c16:uniqueId val="{00000001-D821-4CC3-AF6C-F68BF46361C6}"/>
              </c:ext>
            </c:extLst>
          </c:dPt>
          <c:dPt>
            <c:idx val="14"/>
            <c:invertIfNegative val="0"/>
            <c:bubble3D val="0"/>
            <c:extLst>
              <c:ext xmlns:c16="http://schemas.microsoft.com/office/drawing/2014/chart" uri="{C3380CC4-5D6E-409C-BE32-E72D297353CC}">
                <c16:uniqueId val="{00000002-D821-4CC3-AF6C-F68BF46361C6}"/>
              </c:ext>
            </c:extLst>
          </c:dPt>
          <c:dPt>
            <c:idx val="15"/>
            <c:invertIfNegative val="0"/>
            <c:bubble3D val="0"/>
            <c:extLst>
              <c:ext xmlns:c16="http://schemas.microsoft.com/office/drawing/2014/chart" uri="{C3380CC4-5D6E-409C-BE32-E72D297353CC}">
                <c16:uniqueId val="{00000003-D821-4CC3-AF6C-F68BF46361C6}"/>
              </c:ext>
            </c:extLst>
          </c:dPt>
          <c:dPt>
            <c:idx val="16"/>
            <c:invertIfNegative val="0"/>
            <c:bubble3D val="0"/>
            <c:extLst>
              <c:ext xmlns:c16="http://schemas.microsoft.com/office/drawing/2014/chart" uri="{C3380CC4-5D6E-409C-BE32-E72D297353CC}">
                <c16:uniqueId val="{00000004-D821-4CC3-AF6C-F68BF46361C6}"/>
              </c:ext>
            </c:extLst>
          </c:dPt>
          <c:dPt>
            <c:idx val="17"/>
            <c:invertIfNegative val="0"/>
            <c:bubble3D val="0"/>
            <c:extLst>
              <c:ext xmlns:c16="http://schemas.microsoft.com/office/drawing/2014/chart" uri="{C3380CC4-5D6E-409C-BE32-E72D297353CC}">
                <c16:uniqueId val="{00000005-D821-4CC3-AF6C-F68BF46361C6}"/>
              </c:ext>
            </c:extLst>
          </c:dPt>
          <c:dPt>
            <c:idx val="18"/>
            <c:invertIfNegative val="0"/>
            <c:bubble3D val="0"/>
            <c:extLst>
              <c:ext xmlns:c16="http://schemas.microsoft.com/office/drawing/2014/chart" uri="{C3380CC4-5D6E-409C-BE32-E72D297353CC}">
                <c16:uniqueId val="{00000006-D821-4CC3-AF6C-F68BF46361C6}"/>
              </c:ext>
            </c:extLst>
          </c:dPt>
          <c:dPt>
            <c:idx val="19"/>
            <c:invertIfNegative val="0"/>
            <c:bubble3D val="0"/>
            <c:extLst>
              <c:ext xmlns:c16="http://schemas.microsoft.com/office/drawing/2014/chart" uri="{C3380CC4-5D6E-409C-BE32-E72D297353CC}">
                <c16:uniqueId val="{00000007-D821-4CC3-AF6C-F68BF46361C6}"/>
              </c:ext>
            </c:extLst>
          </c:dPt>
          <c:dPt>
            <c:idx val="20"/>
            <c:invertIfNegative val="0"/>
            <c:bubble3D val="0"/>
            <c:extLst>
              <c:ext xmlns:c16="http://schemas.microsoft.com/office/drawing/2014/chart" uri="{C3380CC4-5D6E-409C-BE32-E72D297353CC}">
                <c16:uniqueId val="{00000008-D821-4CC3-AF6C-F68BF46361C6}"/>
              </c:ext>
            </c:extLst>
          </c:dPt>
          <c:dPt>
            <c:idx val="21"/>
            <c:invertIfNegative val="0"/>
            <c:bubble3D val="0"/>
            <c:spPr>
              <a:solidFill>
                <a:srgbClr val="FBBB27"/>
              </a:solidFill>
            </c:spPr>
            <c:extLst>
              <c:ext xmlns:c16="http://schemas.microsoft.com/office/drawing/2014/chart" uri="{C3380CC4-5D6E-409C-BE32-E72D297353CC}">
                <c16:uniqueId val="{0000000A-D821-4CC3-AF6C-F68BF46361C6}"/>
              </c:ext>
            </c:extLst>
          </c:dPt>
          <c:dLbls>
            <c:dLbl>
              <c:idx val="2"/>
              <c:layout>
                <c:manualLayout>
                  <c:x val="6.5359477124183009E-3"/>
                  <c:y val="7.6706844716798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21-4CC3-AF6C-F68BF46361C6}"/>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'F101'!$G$20:$H$41</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2017 - 2018</c:v>
                  </c:pt>
                  <c:pt idx="12">
                    <c:v>2018 - 2019</c:v>
                  </c:pt>
                </c:lvl>
              </c:multiLvlStrCache>
            </c:multiLvlStrRef>
          </c:cat>
          <c:val>
            <c:numRef>
              <c:f>'F101'!$J$20:$J$41</c:f>
              <c:numCache>
                <c:formatCode>0.0%</c:formatCode>
                <c:ptCount val="22"/>
                <c:pt idx="0">
                  <c:v>9.4771241830065467E-2</c:v>
                </c:pt>
                <c:pt idx="1">
                  <c:v>-5.4909260120986514E-2</c:v>
                </c:pt>
                <c:pt idx="2">
                  <c:v>-2.7027027027026751E-3</c:v>
                </c:pt>
                <c:pt idx="3">
                  <c:v>0.17503030303030309</c:v>
                </c:pt>
                <c:pt idx="4">
                  <c:v>3.1399046104928496E-2</c:v>
                </c:pt>
                <c:pt idx="5">
                  <c:v>5.3224155578300847E-2</c:v>
                </c:pt>
                <c:pt idx="6">
                  <c:v>5.0827878321139774E-2</c:v>
                </c:pt>
                <c:pt idx="7">
                  <c:v>6.5761804626266462E-2</c:v>
                </c:pt>
                <c:pt idx="8">
                  <c:v>-2.9182879377431803E-3</c:v>
                </c:pt>
                <c:pt idx="9">
                  <c:v>0.11710474695959205</c:v>
                </c:pt>
                <c:pt idx="10">
                  <c:v>7.6780758556891815E-2</c:v>
                </c:pt>
                <c:pt idx="11">
                  <c:v>4.9596835539327477E-2</c:v>
                </c:pt>
                <c:pt idx="12">
                  <c:v>0.13970149253731345</c:v>
                </c:pt>
                <c:pt idx="13">
                  <c:v>0.33948793697685864</c:v>
                </c:pt>
                <c:pt idx="14">
                  <c:v>0.14317976513098474</c:v>
                </c:pt>
                <c:pt idx="15">
                  <c:v>3.5073241180112458E-3</c:v>
                </c:pt>
                <c:pt idx="16">
                  <c:v>0.12100192678227351</c:v>
                </c:pt>
                <c:pt idx="17">
                  <c:v>4.1788143828960234E-2</c:v>
                </c:pt>
                <c:pt idx="18">
                  <c:v>3.9025283986808379E-2</c:v>
                </c:pt>
                <c:pt idx="19">
                  <c:v>3.9820627802690689E-2</c:v>
                </c:pt>
                <c:pt idx="20">
                  <c:v>4.2146341463414672E-2</c:v>
                </c:pt>
                <c:pt idx="21">
                  <c:v>1.5276558384547778E-2</c:v>
                </c:pt>
              </c:numCache>
            </c:numRef>
          </c:val>
          <c:extLst>
            <c:ext xmlns:c16="http://schemas.microsoft.com/office/drawing/2014/chart" uri="{C3380CC4-5D6E-409C-BE32-E72D297353CC}">
              <c16:uniqueId val="{0000000C-D821-4CC3-AF6C-F68BF46361C6}"/>
            </c:ext>
          </c:extLst>
        </c:ser>
        <c:dLbls>
          <c:showLegendKey val="0"/>
          <c:showVal val="0"/>
          <c:showCatName val="0"/>
          <c:showSerName val="0"/>
          <c:showPercent val="0"/>
          <c:showBubbleSize val="0"/>
        </c:dLbls>
        <c:gapWidth val="150"/>
        <c:axId val="30570752"/>
        <c:axId val="30572544"/>
      </c:barChart>
      <c:catAx>
        <c:axId val="3057075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0572544"/>
        <c:crosses val="autoZero"/>
        <c:auto val="1"/>
        <c:lblAlgn val="ctr"/>
        <c:lblOffset val="100"/>
        <c:noMultiLvlLbl val="0"/>
      </c:catAx>
      <c:valAx>
        <c:axId val="30572544"/>
        <c:scaling>
          <c:orientation val="minMax"/>
        </c:scaling>
        <c:delete val="1"/>
        <c:axPos val="l"/>
        <c:numFmt formatCode="0.0%" sourceLinked="1"/>
        <c:majorTickMark val="none"/>
        <c:minorTickMark val="none"/>
        <c:tickLblPos val="nextTo"/>
        <c:crossAx val="3057075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MX"/>
              <a:t>Nacional</a:t>
            </a:r>
          </a:p>
        </c:rich>
      </c:tx>
      <c:overlay val="0"/>
    </c:title>
    <c:autoTitleDeleted val="0"/>
    <c:plotArea>
      <c:layout>
        <c:manualLayout>
          <c:layoutTarget val="inner"/>
          <c:xMode val="edge"/>
          <c:yMode val="edge"/>
          <c:x val="0.19360571883960048"/>
          <c:y val="7.9877515310586178E-2"/>
          <c:w val="0.62065456545654552"/>
          <c:h val="0.79854918612880388"/>
        </c:manualLayout>
      </c:layout>
      <c:pieChart>
        <c:varyColors val="1"/>
        <c:ser>
          <c:idx val="0"/>
          <c:order val="0"/>
          <c:explosion val="1"/>
          <c:dPt>
            <c:idx val="0"/>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1-6268-42DC-8D81-4F9770798D2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268-42DC-8D81-4F9770798D24}"/>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5-6268-42DC-8D81-4F9770798D2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6268-42DC-8D81-4F9770798D24}"/>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6268-42DC-8D81-4F9770798D24}"/>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6268-42DC-8D81-4F9770798D24}"/>
              </c:ext>
            </c:extLst>
          </c:dPt>
          <c:dPt>
            <c:idx val="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D-6268-42DC-8D81-4F9770798D24}"/>
              </c:ext>
            </c:extLst>
          </c:dPt>
          <c:dLbls>
            <c:dLbl>
              <c:idx val="0"/>
              <c:layout>
                <c:manualLayout>
                  <c:x val="-0.1472696850393701"/>
                  <c:y val="-0.1684543598716827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268-42DC-8D81-4F9770798D24}"/>
                </c:ext>
              </c:extLst>
            </c:dLbl>
            <c:dLbl>
              <c:idx val="1"/>
              <c:layout>
                <c:manualLayout>
                  <c:x val="6.7585301837270345E-4"/>
                  <c:y val="-2.843212306794979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68-42DC-8D81-4F9770798D24}"/>
                </c:ext>
              </c:extLst>
            </c:dLbl>
            <c:dLbl>
              <c:idx val="2"/>
              <c:layout>
                <c:manualLayout>
                  <c:x val="5.349737532808399E-2"/>
                  <c:y val="-9.157188684747739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268-42DC-8D81-4F9770798D24}"/>
                </c:ext>
              </c:extLst>
            </c:dLbl>
            <c:dLbl>
              <c:idx val="3"/>
              <c:layout>
                <c:manualLayout>
                  <c:x val="5.5426071741032368E-2"/>
                  <c:y val="-7.822251385243511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268-42DC-8D81-4F9770798D24}"/>
                </c:ext>
              </c:extLst>
            </c:dLbl>
            <c:dLbl>
              <c:idx val="4"/>
              <c:layout>
                <c:manualLayout>
                  <c:x val="2.2813210848643919E-2"/>
                  <c:y val="1.157808398950131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268-42DC-8D81-4F9770798D24}"/>
                </c:ext>
              </c:extLst>
            </c:dLbl>
            <c:dLbl>
              <c:idx val="5"/>
              <c:layout>
                <c:manualLayout>
                  <c:x val="7.9869303609915954E-2"/>
                  <c:y val="5.74344768321233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268-42DC-8D81-4F9770798D24}"/>
                </c:ext>
              </c:extLst>
            </c:dLbl>
            <c:dLbl>
              <c:idx val="6"/>
              <c:layout>
                <c:manualLayout>
                  <c:x val="6.5589928497132244E-2"/>
                  <c:y val="0.13255685635576231"/>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6268-42DC-8D81-4F9770798D24}"/>
                </c:ext>
              </c:extLst>
            </c:dLbl>
            <c:dLbl>
              <c:idx val="7"/>
              <c:layout>
                <c:manualLayout>
                  <c:x val="4.3431859756830754E-2"/>
                  <c:y val="0.2236511231161025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268-42DC-8D81-4F9770798D24}"/>
                </c:ext>
              </c:extLst>
            </c:dLbl>
            <c:spPr>
              <a:noFill/>
              <a:ln w="25400">
                <a:noFill/>
              </a:ln>
            </c:spPr>
            <c:txPr>
              <a:bodyPr rot="0" vert="horz"/>
              <a:lstStyle/>
              <a:p>
                <a:pPr>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'F11'!$A$7:$A$8</c:f>
              <c:strCache>
                <c:ptCount val="2"/>
                <c:pt idx="0">
                  <c:v>Hombres</c:v>
                </c:pt>
                <c:pt idx="1">
                  <c:v>Mujeres</c:v>
                </c:pt>
              </c:strCache>
            </c:strRef>
          </c:cat>
          <c:val>
            <c:numRef>
              <c:f>'F11'!$B$7:$B$8</c:f>
              <c:numCache>
                <c:formatCode>###,###,##0</c:formatCode>
                <c:ptCount val="2"/>
                <c:pt idx="0">
                  <c:v>19917578</c:v>
                </c:pt>
                <c:pt idx="1">
                  <c:v>15546047</c:v>
                </c:pt>
              </c:numCache>
            </c:numRef>
          </c:val>
          <c:extLst>
            <c:ext xmlns:c16="http://schemas.microsoft.com/office/drawing/2014/chart" uri="{C3380CC4-5D6E-409C-BE32-E72D297353CC}">
              <c16:uniqueId val="{0000000F-6268-42DC-8D81-4F9770798D24}"/>
            </c:ext>
          </c:extLst>
        </c:ser>
        <c:dLbls>
          <c:showLegendKey val="0"/>
          <c:showVal val="0"/>
          <c:showCatName val="0"/>
          <c:showSerName val="0"/>
          <c:showPercent val="0"/>
          <c:showBubbleSize val="0"/>
          <c:showLeaderLines val="1"/>
        </c:dLbls>
        <c:firstSliceAng val="111"/>
      </c:pieChart>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MX"/>
              <a:t>Jalisco</a:t>
            </a:r>
          </a:p>
        </c:rich>
      </c:tx>
      <c:overlay val="0"/>
    </c:title>
    <c:autoTitleDeleted val="0"/>
    <c:plotArea>
      <c:layout>
        <c:manualLayout>
          <c:layoutTarget val="inner"/>
          <c:xMode val="edge"/>
          <c:yMode val="edge"/>
          <c:x val="0.19360571883960048"/>
          <c:y val="7.9877515310586178E-2"/>
          <c:w val="0.62065456545654552"/>
          <c:h val="0.79854918612880388"/>
        </c:manualLayout>
      </c:layout>
      <c:pieChart>
        <c:varyColors val="1"/>
        <c:ser>
          <c:idx val="0"/>
          <c:order val="0"/>
          <c:explosion val="1"/>
          <c:dPt>
            <c:idx val="0"/>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1-1FA8-4255-826C-9B1C2A2FFD3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1FA8-4255-826C-9B1C2A2FFD34}"/>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5-1FA8-4255-826C-9B1C2A2FFD3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1FA8-4255-826C-9B1C2A2FFD34}"/>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1FA8-4255-826C-9B1C2A2FFD34}"/>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1FA8-4255-826C-9B1C2A2FFD34}"/>
              </c:ext>
            </c:extLst>
          </c:dPt>
          <c:dPt>
            <c:idx val="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D-1FA8-4255-826C-9B1C2A2FFD34}"/>
              </c:ext>
            </c:extLst>
          </c:dPt>
          <c:dLbls>
            <c:dLbl>
              <c:idx val="0"/>
              <c:layout>
                <c:manualLayout>
                  <c:x val="-0.142921830423371"/>
                  <c:y val="-0.1171752011126790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A8-4255-826C-9B1C2A2FFD34}"/>
                </c:ext>
              </c:extLst>
            </c:dLbl>
            <c:dLbl>
              <c:idx val="1"/>
              <c:layout>
                <c:manualLayout>
                  <c:x val="6.7585301837270345E-4"/>
                  <c:y val="-2.843212306794979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A8-4255-826C-9B1C2A2FFD34}"/>
                </c:ext>
              </c:extLst>
            </c:dLbl>
            <c:dLbl>
              <c:idx val="2"/>
              <c:layout>
                <c:manualLayout>
                  <c:x val="5.349737532808399E-2"/>
                  <c:y val="-9.157188684747739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A8-4255-826C-9B1C2A2FFD34}"/>
                </c:ext>
              </c:extLst>
            </c:dLbl>
            <c:dLbl>
              <c:idx val="3"/>
              <c:layout>
                <c:manualLayout>
                  <c:x val="5.5426071741032368E-2"/>
                  <c:y val="-7.822251385243511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FA8-4255-826C-9B1C2A2FFD34}"/>
                </c:ext>
              </c:extLst>
            </c:dLbl>
            <c:dLbl>
              <c:idx val="4"/>
              <c:layout>
                <c:manualLayout>
                  <c:x val="2.2813210848643919E-2"/>
                  <c:y val="1.157808398950131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A8-4255-826C-9B1C2A2FFD34}"/>
                </c:ext>
              </c:extLst>
            </c:dLbl>
            <c:dLbl>
              <c:idx val="5"/>
              <c:layout>
                <c:manualLayout>
                  <c:x val="7.9869303609915954E-2"/>
                  <c:y val="5.74344768321233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FA8-4255-826C-9B1C2A2FFD34}"/>
                </c:ext>
              </c:extLst>
            </c:dLbl>
            <c:dLbl>
              <c:idx val="6"/>
              <c:layout>
                <c:manualLayout>
                  <c:x val="6.5589928497132244E-2"/>
                  <c:y val="0.13255685635576231"/>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FA8-4255-826C-9B1C2A2FFD34}"/>
                </c:ext>
              </c:extLst>
            </c:dLbl>
            <c:dLbl>
              <c:idx val="7"/>
              <c:layout>
                <c:manualLayout>
                  <c:x val="4.3431859756830754E-2"/>
                  <c:y val="0.2236511231161025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1FA8-4255-826C-9B1C2A2FFD34}"/>
                </c:ext>
              </c:extLst>
            </c:dLbl>
            <c:spPr>
              <a:noFill/>
              <a:ln w="25400">
                <a:noFill/>
              </a:ln>
            </c:spPr>
            <c:txPr>
              <a:bodyPr rot="0" vert="horz"/>
              <a:lstStyle/>
              <a:p>
                <a:pPr>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'F11'!$A$7:$A$8</c:f>
              <c:strCache>
                <c:ptCount val="2"/>
                <c:pt idx="0">
                  <c:v>Hombres</c:v>
                </c:pt>
                <c:pt idx="1">
                  <c:v>Mujeres</c:v>
                </c:pt>
              </c:strCache>
            </c:strRef>
          </c:cat>
          <c:val>
            <c:numRef>
              <c:f>'F11'!$C$7:$C$8</c:f>
              <c:numCache>
                <c:formatCode>###,###,##0</c:formatCode>
                <c:ptCount val="2"/>
                <c:pt idx="0">
                  <c:v>1391057</c:v>
                </c:pt>
                <c:pt idx="1">
                  <c:v>1071156</c:v>
                </c:pt>
              </c:numCache>
            </c:numRef>
          </c:val>
          <c:extLst>
            <c:ext xmlns:c16="http://schemas.microsoft.com/office/drawing/2014/chart" uri="{C3380CC4-5D6E-409C-BE32-E72D297353CC}">
              <c16:uniqueId val="{0000000F-1FA8-4255-826C-9B1C2A2FFD34}"/>
            </c:ext>
          </c:extLst>
        </c:ser>
        <c:dLbls>
          <c:showLegendKey val="0"/>
          <c:showVal val="0"/>
          <c:showCatName val="0"/>
          <c:showSerName val="0"/>
          <c:showPercent val="0"/>
          <c:showBubbleSize val="0"/>
          <c:showLeaderLines val="1"/>
        </c:dLbls>
        <c:firstSliceAng val="111"/>
      </c:pieChart>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A55E-432F-BBEF-160421CAB395}"/>
              </c:ext>
            </c:extLst>
          </c:dPt>
          <c:dPt>
            <c:idx val="19"/>
            <c:invertIfNegative val="0"/>
            <c:bubble3D val="0"/>
            <c:extLst>
              <c:ext xmlns:c16="http://schemas.microsoft.com/office/drawing/2014/chart" uri="{C3380CC4-5D6E-409C-BE32-E72D297353CC}">
                <c16:uniqueId val="{00000001-A55E-432F-BBEF-160421CAB395}"/>
              </c:ext>
            </c:extLst>
          </c:dPt>
          <c:dPt>
            <c:idx val="29"/>
            <c:invertIfNegative val="0"/>
            <c:bubble3D val="0"/>
            <c:spPr>
              <a:solidFill>
                <a:srgbClr val="FFC000"/>
              </a:solidFill>
              <a:ln>
                <a:noFill/>
              </a:ln>
              <a:effectLst/>
            </c:spPr>
            <c:extLst>
              <c:ext xmlns:c16="http://schemas.microsoft.com/office/drawing/2014/chart" uri="{C3380CC4-5D6E-409C-BE32-E72D297353CC}">
                <c16:uniqueId val="{00000003-A55E-432F-BBEF-160421CAB39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'F12'!$A$8:$A$39</c:f>
              <c:strCache>
                <c:ptCount val="32"/>
                <c:pt idx="0">
                  <c:v>Colima</c:v>
                </c:pt>
                <c:pt idx="1">
                  <c:v>Baja California Sur</c:v>
                </c:pt>
                <c:pt idx="2">
                  <c:v>Campeche</c:v>
                </c:pt>
                <c:pt idx="3">
                  <c:v>Tlaxcala</c:v>
                </c:pt>
                <c:pt idx="4">
                  <c:v>Nayarit</c:v>
                </c:pt>
                <c:pt idx="5">
                  <c:v>Zacatecas</c:v>
                </c:pt>
                <c:pt idx="6">
                  <c:v>Durango</c:v>
                </c:pt>
                <c:pt idx="7">
                  <c:v>Aguascalientes</c:v>
                </c:pt>
                <c:pt idx="8">
                  <c:v>Morelos</c:v>
                </c:pt>
                <c:pt idx="9">
                  <c:v>Tabasco</c:v>
                </c:pt>
                <c:pt idx="10">
                  <c:v>Quintana Roo</c:v>
                </c:pt>
                <c:pt idx="11">
                  <c:v>Hidalgo</c:v>
                </c:pt>
                <c:pt idx="12">
                  <c:v>Yucatán</c:v>
                </c:pt>
                <c:pt idx="13">
                  <c:v>Guerrero</c:v>
                </c:pt>
                <c:pt idx="14">
                  <c:v>San Luis Potosí</c:v>
                </c:pt>
                <c:pt idx="15">
                  <c:v>Querétaro</c:v>
                </c:pt>
                <c:pt idx="16">
                  <c:v>Sinaloa</c:v>
                </c:pt>
                <c:pt idx="17">
                  <c:v>Sonora</c:v>
                </c:pt>
                <c:pt idx="18">
                  <c:v>Oaxaca</c:v>
                </c:pt>
                <c:pt idx="19">
                  <c:v>Tamaulipas</c:v>
                </c:pt>
                <c:pt idx="20">
                  <c:v>Chiapas</c:v>
                </c:pt>
                <c:pt idx="21">
                  <c:v>Coahuila</c:v>
                </c:pt>
                <c:pt idx="22">
                  <c:v>Michoacán</c:v>
                </c:pt>
                <c:pt idx="23">
                  <c:v>Chihuahua</c:v>
                </c:pt>
                <c:pt idx="24">
                  <c:v>Baja California</c:v>
                </c:pt>
                <c:pt idx="25">
                  <c:v>Puebla</c:v>
                </c:pt>
                <c:pt idx="26">
                  <c:v>Veracruz</c:v>
                </c:pt>
                <c:pt idx="27">
                  <c:v>Guanajuato</c:v>
                </c:pt>
                <c:pt idx="28">
                  <c:v>Nuevo León</c:v>
                </c:pt>
                <c:pt idx="29">
                  <c:v>Jalisco</c:v>
                </c:pt>
                <c:pt idx="30">
                  <c:v>Estado de México</c:v>
                </c:pt>
                <c:pt idx="31">
                  <c:v>Ciudad de México</c:v>
                </c:pt>
              </c:strCache>
            </c:strRef>
          </c:cat>
          <c:val>
            <c:numRef>
              <c:f>'F12'!$C$8:$C$39</c:f>
              <c:numCache>
                <c:formatCode>_-* #,##0_-;\-* #,##0_-;_-* "-"??_-;_-@_-</c:formatCode>
                <c:ptCount val="32"/>
                <c:pt idx="0">
                  <c:v>251240</c:v>
                </c:pt>
                <c:pt idx="1">
                  <c:v>286193</c:v>
                </c:pt>
                <c:pt idx="2">
                  <c:v>303264</c:v>
                </c:pt>
                <c:pt idx="3">
                  <c:v>340475</c:v>
                </c:pt>
                <c:pt idx="4">
                  <c:v>352942</c:v>
                </c:pt>
                <c:pt idx="5">
                  <c:v>408289</c:v>
                </c:pt>
                <c:pt idx="6">
                  <c:v>464448</c:v>
                </c:pt>
                <c:pt idx="7">
                  <c:v>487393</c:v>
                </c:pt>
                <c:pt idx="8">
                  <c:v>509877</c:v>
                </c:pt>
                <c:pt idx="9">
                  <c:v>592983</c:v>
                </c:pt>
                <c:pt idx="10">
                  <c:v>602826</c:v>
                </c:pt>
                <c:pt idx="11">
                  <c:v>718276</c:v>
                </c:pt>
                <c:pt idx="12">
                  <c:v>738033</c:v>
                </c:pt>
                <c:pt idx="13">
                  <c:v>753099</c:v>
                </c:pt>
                <c:pt idx="14">
                  <c:v>812314</c:v>
                </c:pt>
                <c:pt idx="15">
                  <c:v>852281</c:v>
                </c:pt>
                <c:pt idx="16">
                  <c:v>877093</c:v>
                </c:pt>
                <c:pt idx="17">
                  <c:v>977571</c:v>
                </c:pt>
                <c:pt idx="18">
                  <c:v>984577</c:v>
                </c:pt>
                <c:pt idx="19">
                  <c:v>1055987</c:v>
                </c:pt>
                <c:pt idx="20">
                  <c:v>1092930</c:v>
                </c:pt>
                <c:pt idx="21">
                  <c:v>1137983</c:v>
                </c:pt>
                <c:pt idx="22">
                  <c:v>1138798</c:v>
                </c:pt>
                <c:pt idx="23">
                  <c:v>1233672</c:v>
                </c:pt>
                <c:pt idx="24">
                  <c:v>1248471</c:v>
                </c:pt>
                <c:pt idx="25">
                  <c:v>1556984</c:v>
                </c:pt>
                <c:pt idx="26">
                  <c:v>1564727</c:v>
                </c:pt>
                <c:pt idx="27">
                  <c:v>1760199</c:v>
                </c:pt>
                <c:pt idx="28">
                  <c:v>2036425</c:v>
                </c:pt>
                <c:pt idx="29">
                  <c:v>2462212</c:v>
                </c:pt>
                <c:pt idx="30">
                  <c:v>3285172</c:v>
                </c:pt>
                <c:pt idx="31">
                  <c:v>4576893</c:v>
                </c:pt>
              </c:numCache>
            </c:numRef>
          </c:val>
          <c:extLst>
            <c:ext xmlns:c16="http://schemas.microsoft.com/office/drawing/2014/chart" uri="{C3380CC4-5D6E-409C-BE32-E72D297353CC}">
              <c16:uniqueId val="{00000004-A55E-432F-BBEF-160421CAB395}"/>
            </c:ext>
          </c:extLst>
        </c:ser>
        <c:dLbls>
          <c:showLegendKey val="0"/>
          <c:showVal val="0"/>
          <c:showCatName val="0"/>
          <c:showSerName val="0"/>
          <c:showPercent val="0"/>
          <c:showBubbleSize val="0"/>
        </c:dLbls>
        <c:gapWidth val="50"/>
        <c:axId val="221245824"/>
        <c:axId val="221247360"/>
      </c:barChart>
      <c:catAx>
        <c:axId val="221245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1247360"/>
        <c:crosses val="autoZero"/>
        <c:auto val="1"/>
        <c:lblAlgn val="ctr"/>
        <c:lblOffset val="100"/>
        <c:noMultiLvlLbl val="0"/>
      </c:catAx>
      <c:valAx>
        <c:axId val="221247360"/>
        <c:scaling>
          <c:orientation val="minMax"/>
          <c:max val="5500000"/>
        </c:scaling>
        <c:delete val="1"/>
        <c:axPos val="b"/>
        <c:numFmt formatCode="_-* #,##0_-;\-* #,##0_-;_-* &quot;-&quot;??_-;_-@_-" sourceLinked="1"/>
        <c:majorTickMark val="out"/>
        <c:minorTickMark val="none"/>
        <c:tickLblPos val="nextTo"/>
        <c:crossAx val="221245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14A9-4376-B401-301D3748710C}"/>
              </c:ext>
            </c:extLst>
          </c:dPt>
          <c:dPt>
            <c:idx val="1"/>
            <c:invertIfNegative val="0"/>
            <c:bubble3D val="0"/>
            <c:extLst>
              <c:ext xmlns:c16="http://schemas.microsoft.com/office/drawing/2014/chart" uri="{C3380CC4-5D6E-409C-BE32-E72D297353CC}">
                <c16:uniqueId val="{00000003-14A9-4376-B401-301D3748710C}"/>
              </c:ext>
            </c:extLst>
          </c:dPt>
          <c:dPt>
            <c:idx val="2"/>
            <c:invertIfNegative val="0"/>
            <c:bubble3D val="0"/>
            <c:extLst>
              <c:ext xmlns:c16="http://schemas.microsoft.com/office/drawing/2014/chart" uri="{C3380CC4-5D6E-409C-BE32-E72D297353CC}">
                <c16:uniqueId val="{00000005-14A9-4376-B401-301D3748710C}"/>
              </c:ext>
            </c:extLst>
          </c:dPt>
          <c:dPt>
            <c:idx val="3"/>
            <c:invertIfNegative val="0"/>
            <c:bubble3D val="0"/>
            <c:extLst>
              <c:ext xmlns:c16="http://schemas.microsoft.com/office/drawing/2014/chart" uri="{C3380CC4-5D6E-409C-BE32-E72D297353CC}">
                <c16:uniqueId val="{00000007-14A9-4376-B401-301D3748710C}"/>
              </c:ext>
            </c:extLst>
          </c:dPt>
          <c:dPt>
            <c:idx val="4"/>
            <c:invertIfNegative val="0"/>
            <c:bubble3D val="0"/>
            <c:extLst>
              <c:ext xmlns:c16="http://schemas.microsoft.com/office/drawing/2014/chart" uri="{C3380CC4-5D6E-409C-BE32-E72D297353CC}">
                <c16:uniqueId val="{00000009-14A9-4376-B401-301D3748710C}"/>
              </c:ext>
            </c:extLst>
          </c:dPt>
          <c:dPt>
            <c:idx val="5"/>
            <c:invertIfNegative val="0"/>
            <c:bubble3D val="0"/>
            <c:extLst>
              <c:ext xmlns:c16="http://schemas.microsoft.com/office/drawing/2014/chart" uri="{C3380CC4-5D6E-409C-BE32-E72D297353CC}">
                <c16:uniqueId val="{0000000B-14A9-4376-B401-301D3748710C}"/>
              </c:ext>
            </c:extLst>
          </c:dPt>
          <c:dPt>
            <c:idx val="6"/>
            <c:invertIfNegative val="0"/>
            <c:bubble3D val="0"/>
            <c:extLst>
              <c:ext xmlns:c16="http://schemas.microsoft.com/office/drawing/2014/chart" uri="{C3380CC4-5D6E-409C-BE32-E72D297353CC}">
                <c16:uniqueId val="{0000000D-14A9-4376-B401-301D3748710C}"/>
              </c:ext>
            </c:extLst>
          </c:dPt>
          <c:dPt>
            <c:idx val="7"/>
            <c:invertIfNegative val="0"/>
            <c:bubble3D val="0"/>
            <c:extLst>
              <c:ext xmlns:c16="http://schemas.microsoft.com/office/drawing/2014/chart" uri="{C3380CC4-5D6E-409C-BE32-E72D297353CC}">
                <c16:uniqueId val="{0000000F-14A9-4376-B401-301D3748710C}"/>
              </c:ext>
            </c:extLst>
          </c:dPt>
          <c:dPt>
            <c:idx val="8"/>
            <c:invertIfNegative val="0"/>
            <c:bubble3D val="0"/>
            <c:extLst>
              <c:ext xmlns:c16="http://schemas.microsoft.com/office/drawing/2014/chart" uri="{C3380CC4-5D6E-409C-BE32-E72D297353CC}">
                <c16:uniqueId val="{00000011-14A9-4376-B401-301D3748710C}"/>
              </c:ext>
            </c:extLst>
          </c:dPt>
          <c:dPt>
            <c:idx val="9"/>
            <c:invertIfNegative val="0"/>
            <c:bubble3D val="0"/>
            <c:extLst>
              <c:ext xmlns:c16="http://schemas.microsoft.com/office/drawing/2014/chart" uri="{C3380CC4-5D6E-409C-BE32-E72D297353CC}">
                <c16:uniqueId val="{00000013-14A9-4376-B401-301D3748710C}"/>
              </c:ext>
            </c:extLst>
          </c:dPt>
          <c:dPt>
            <c:idx val="10"/>
            <c:invertIfNegative val="0"/>
            <c:bubble3D val="0"/>
            <c:extLst>
              <c:ext xmlns:c16="http://schemas.microsoft.com/office/drawing/2014/chart" uri="{C3380CC4-5D6E-409C-BE32-E72D297353CC}">
                <c16:uniqueId val="{00000015-14A9-4376-B401-301D3748710C}"/>
              </c:ext>
            </c:extLst>
          </c:dPt>
          <c:dPt>
            <c:idx val="11"/>
            <c:invertIfNegative val="0"/>
            <c:bubble3D val="0"/>
            <c:extLst>
              <c:ext xmlns:c16="http://schemas.microsoft.com/office/drawing/2014/chart" uri="{C3380CC4-5D6E-409C-BE32-E72D297353CC}">
                <c16:uniqueId val="{00000017-14A9-4376-B401-301D3748710C}"/>
              </c:ext>
            </c:extLst>
          </c:dPt>
          <c:dPt>
            <c:idx val="12"/>
            <c:invertIfNegative val="0"/>
            <c:bubble3D val="0"/>
            <c:extLst>
              <c:ext xmlns:c16="http://schemas.microsoft.com/office/drawing/2014/chart" uri="{C3380CC4-5D6E-409C-BE32-E72D297353CC}">
                <c16:uniqueId val="{00000019-14A9-4376-B401-301D3748710C}"/>
              </c:ext>
            </c:extLst>
          </c:dPt>
          <c:dPt>
            <c:idx val="13"/>
            <c:invertIfNegative val="0"/>
            <c:bubble3D val="0"/>
            <c:extLst>
              <c:ext xmlns:c16="http://schemas.microsoft.com/office/drawing/2014/chart" uri="{C3380CC4-5D6E-409C-BE32-E72D297353CC}">
                <c16:uniqueId val="{0000001B-14A9-4376-B401-301D3748710C}"/>
              </c:ext>
            </c:extLst>
          </c:dPt>
          <c:dPt>
            <c:idx val="14"/>
            <c:invertIfNegative val="0"/>
            <c:bubble3D val="0"/>
            <c:spPr>
              <a:solidFill>
                <a:srgbClr val="FBBB27"/>
              </a:solidFill>
              <a:ln>
                <a:noFill/>
              </a:ln>
              <a:effectLst/>
            </c:spPr>
            <c:extLst>
              <c:ext xmlns:c16="http://schemas.microsoft.com/office/drawing/2014/chart" uri="{C3380CC4-5D6E-409C-BE32-E72D297353CC}">
                <c16:uniqueId val="{0000001D-14A9-4376-B401-301D3748710C}"/>
              </c:ext>
            </c:extLst>
          </c:dPt>
          <c:dPt>
            <c:idx val="15"/>
            <c:invertIfNegative val="0"/>
            <c:bubble3D val="0"/>
            <c:extLst>
              <c:ext xmlns:c16="http://schemas.microsoft.com/office/drawing/2014/chart" uri="{C3380CC4-5D6E-409C-BE32-E72D297353CC}">
                <c16:uniqueId val="{0000001F-14A9-4376-B401-301D3748710C}"/>
              </c:ext>
            </c:extLst>
          </c:dPt>
          <c:dPt>
            <c:idx val="16"/>
            <c:invertIfNegative val="0"/>
            <c:bubble3D val="0"/>
            <c:extLst>
              <c:ext xmlns:c16="http://schemas.microsoft.com/office/drawing/2014/chart" uri="{C3380CC4-5D6E-409C-BE32-E72D297353CC}">
                <c16:uniqueId val="{00000021-14A9-4376-B401-301D3748710C}"/>
              </c:ext>
            </c:extLst>
          </c:dPt>
          <c:dPt>
            <c:idx val="17"/>
            <c:invertIfNegative val="0"/>
            <c:bubble3D val="0"/>
            <c:extLst>
              <c:ext xmlns:c16="http://schemas.microsoft.com/office/drawing/2014/chart" uri="{C3380CC4-5D6E-409C-BE32-E72D297353CC}">
                <c16:uniqueId val="{00000023-14A9-4376-B401-301D3748710C}"/>
              </c:ext>
            </c:extLst>
          </c:dPt>
          <c:dPt>
            <c:idx val="21"/>
            <c:invertIfNegative val="0"/>
            <c:bubble3D val="0"/>
            <c:spPr>
              <a:solidFill>
                <a:srgbClr val="95682B"/>
              </a:solidFill>
              <a:ln>
                <a:noFill/>
              </a:ln>
              <a:effectLst/>
            </c:spPr>
            <c:extLst>
              <c:ext xmlns:c16="http://schemas.microsoft.com/office/drawing/2014/chart" uri="{C3380CC4-5D6E-409C-BE32-E72D297353CC}">
                <c16:uniqueId val="{00000025-14A9-4376-B401-301D3748710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'F13'!$B$7:$B$39</c:f>
              <c:strCache>
                <c:ptCount val="33"/>
                <c:pt idx="0">
                  <c:v>Chiapas</c:v>
                </c:pt>
                <c:pt idx="1">
                  <c:v>Guerrero</c:v>
                </c:pt>
                <c:pt idx="2">
                  <c:v>Nayarit</c:v>
                </c:pt>
                <c:pt idx="3">
                  <c:v>Yucatán</c:v>
                </c:pt>
                <c:pt idx="4">
                  <c:v>Michoacán</c:v>
                </c:pt>
                <c:pt idx="5">
                  <c:v>Colima</c:v>
                </c:pt>
                <c:pt idx="6">
                  <c:v>Sinaloa</c:v>
                </c:pt>
                <c:pt idx="7">
                  <c:v>Quintana Roo</c:v>
                </c:pt>
                <c:pt idx="8">
                  <c:v>Tlaxcala</c:v>
                </c:pt>
                <c:pt idx="9">
                  <c:v>Durango</c:v>
                </c:pt>
                <c:pt idx="10">
                  <c:v>Oaxaca</c:v>
                </c:pt>
                <c:pt idx="11">
                  <c:v>Morelos</c:v>
                </c:pt>
                <c:pt idx="12">
                  <c:v>Baja California Sur</c:v>
                </c:pt>
                <c:pt idx="13">
                  <c:v>Hidalgo</c:v>
                </c:pt>
                <c:pt idx="14">
                  <c:v>Jalisco</c:v>
                </c:pt>
                <c:pt idx="15">
                  <c:v>Puebla</c:v>
                </c:pt>
                <c:pt idx="16">
                  <c:v>Guanajuato</c:v>
                </c:pt>
                <c:pt idx="17">
                  <c:v>Zacatecas</c:v>
                </c:pt>
                <c:pt idx="18">
                  <c:v>Sonora</c:v>
                </c:pt>
                <c:pt idx="19">
                  <c:v>Estado de México</c:v>
                </c:pt>
                <c:pt idx="20">
                  <c:v>San Luis Potosí</c:v>
                </c:pt>
                <c:pt idx="21">
                  <c:v>Nacional</c:v>
                </c:pt>
                <c:pt idx="22">
                  <c:v>Aguascalientes</c:v>
                </c:pt>
                <c:pt idx="23">
                  <c:v>Chihuahua</c:v>
                </c:pt>
                <c:pt idx="24">
                  <c:v>Coahuila</c:v>
                </c:pt>
                <c:pt idx="25">
                  <c:v>Querétaro</c:v>
                </c:pt>
                <c:pt idx="26">
                  <c:v>Baja California</c:v>
                </c:pt>
                <c:pt idx="27">
                  <c:v>Tamaulipas</c:v>
                </c:pt>
                <c:pt idx="28">
                  <c:v>Veracruz</c:v>
                </c:pt>
                <c:pt idx="29">
                  <c:v>Nuevo León</c:v>
                </c:pt>
                <c:pt idx="30">
                  <c:v>Ciudad de México</c:v>
                </c:pt>
                <c:pt idx="31">
                  <c:v>Tabasco</c:v>
                </c:pt>
                <c:pt idx="32">
                  <c:v>Campeche</c:v>
                </c:pt>
              </c:strCache>
            </c:strRef>
          </c:cat>
          <c:val>
            <c:numRef>
              <c:f>'F13'!$C$7:$C$39</c:f>
              <c:numCache>
                <c:formatCode>_-* #,##0_-;\-* #,##0_-;_-* "-"??_-;_-@_-</c:formatCode>
                <c:ptCount val="33"/>
                <c:pt idx="0">
                  <c:v>78252.905757874614</c:v>
                </c:pt>
                <c:pt idx="1">
                  <c:v>79625.274100544135</c:v>
                </c:pt>
                <c:pt idx="2">
                  <c:v>79759.754371094416</c:v>
                </c:pt>
                <c:pt idx="3">
                  <c:v>84591.428591267148</c:v>
                </c:pt>
                <c:pt idx="4">
                  <c:v>85540.396247798242</c:v>
                </c:pt>
                <c:pt idx="5">
                  <c:v>92360.644370248803</c:v>
                </c:pt>
                <c:pt idx="6">
                  <c:v>92796.793992961</c:v>
                </c:pt>
                <c:pt idx="7">
                  <c:v>94145.996521821988</c:v>
                </c:pt>
                <c:pt idx="8">
                  <c:v>95184.17646945201</c:v>
                </c:pt>
                <c:pt idx="9">
                  <c:v>98154.046138666585</c:v>
                </c:pt>
                <c:pt idx="10">
                  <c:v>99317.518444719695</c:v>
                </c:pt>
                <c:pt idx="11">
                  <c:v>104185.73893041979</c:v>
                </c:pt>
                <c:pt idx="12">
                  <c:v>107591.1778676844</c:v>
                </c:pt>
                <c:pt idx="13">
                  <c:v>109222.25832941766</c:v>
                </c:pt>
                <c:pt idx="14">
                  <c:v>110662.83160149923</c:v>
                </c:pt>
                <c:pt idx="15">
                  <c:v>113094.51734745871</c:v>
                </c:pt>
                <c:pt idx="16">
                  <c:v>113570.29619079421</c:v>
                </c:pt>
                <c:pt idx="17">
                  <c:v>113741.17344453915</c:v>
                </c:pt>
                <c:pt idx="18">
                  <c:v>115690.0556945084</c:v>
                </c:pt>
                <c:pt idx="19">
                  <c:v>116108.08459298576</c:v>
                </c:pt>
                <c:pt idx="20">
                  <c:v>118742.79094477731</c:v>
                </c:pt>
                <c:pt idx="21">
                  <c:v>125959.1664903089</c:v>
                </c:pt>
                <c:pt idx="22">
                  <c:v>126518.37441252841</c:v>
                </c:pt>
                <c:pt idx="23">
                  <c:v>127452.88957268737</c:v>
                </c:pt>
                <c:pt idx="24">
                  <c:v>130794.67548083159</c:v>
                </c:pt>
                <c:pt idx="25">
                  <c:v>133356.23279663434</c:v>
                </c:pt>
                <c:pt idx="26">
                  <c:v>135030.39747081941</c:v>
                </c:pt>
                <c:pt idx="27">
                  <c:v>136122.62084029932</c:v>
                </c:pt>
                <c:pt idx="28">
                  <c:v>138907.61418364677</c:v>
                </c:pt>
                <c:pt idx="29">
                  <c:v>146080.28305366033</c:v>
                </c:pt>
                <c:pt idx="30">
                  <c:v>158030.43625736903</c:v>
                </c:pt>
                <c:pt idx="31">
                  <c:v>190929.84066618726</c:v>
                </c:pt>
                <c:pt idx="32">
                  <c:v>246652.59100409891</c:v>
                </c:pt>
              </c:numCache>
            </c:numRef>
          </c:val>
          <c:extLst>
            <c:ext xmlns:c16="http://schemas.microsoft.com/office/drawing/2014/chart" uri="{C3380CC4-5D6E-409C-BE32-E72D297353CC}">
              <c16:uniqueId val="{00000026-14A9-4376-B401-301D3748710C}"/>
            </c:ext>
          </c:extLst>
        </c:ser>
        <c:dLbls>
          <c:showLegendKey val="0"/>
          <c:showVal val="0"/>
          <c:showCatName val="0"/>
          <c:showSerName val="0"/>
          <c:showPercent val="0"/>
          <c:showBubbleSize val="0"/>
        </c:dLbls>
        <c:gapWidth val="75"/>
        <c:axId val="221333760"/>
        <c:axId val="221343744"/>
      </c:barChart>
      <c:catAx>
        <c:axId val="22133376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1343744"/>
        <c:crosses val="autoZero"/>
        <c:auto val="1"/>
        <c:lblAlgn val="ctr"/>
        <c:lblOffset val="100"/>
        <c:noMultiLvlLbl val="0"/>
      </c:catAx>
      <c:valAx>
        <c:axId val="221343744"/>
        <c:scaling>
          <c:orientation val="minMax"/>
        </c:scaling>
        <c:delete val="1"/>
        <c:axPos val="b"/>
        <c:numFmt formatCode="_-* #,##0_-;\-* #,##0_-;_-* &quot;-&quot;??_-;_-@_-" sourceLinked="1"/>
        <c:majorTickMark val="none"/>
        <c:minorTickMark val="none"/>
        <c:tickLblPos val="nextTo"/>
        <c:crossAx val="221333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'F14'!$A$9</c:f>
              <c:strCache>
                <c:ptCount val="1"/>
                <c:pt idx="0">
                  <c:v>Manufacturas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'F14'!$B$8:$E$8</c:f>
              <c:strCache>
                <c:ptCount val="4"/>
                <c:pt idx="0">
                  <c:v>        0 a    10 personas</c:v>
                </c:pt>
                <c:pt idx="1">
                  <c:v>     11 a    50 personas</c:v>
                </c:pt>
                <c:pt idx="2">
                  <c:v>      51 a  250 personas</c:v>
                </c:pt>
                <c:pt idx="3">
                  <c:v>   251 y más personas</c:v>
                </c:pt>
              </c:strCache>
            </c:strRef>
          </c:cat>
          <c:val>
            <c:numRef>
              <c:f>'F14'!$B$9:$E$9</c:f>
              <c:numCache>
                <c:formatCode>_-* #,##0_-;\-* #,##0_-;_-* "-"??_-;_-@_-</c:formatCode>
                <c:ptCount val="4"/>
                <c:pt idx="0">
                  <c:v>1264402</c:v>
                </c:pt>
                <c:pt idx="1">
                  <c:v>530964</c:v>
                </c:pt>
                <c:pt idx="2">
                  <c:v>962599</c:v>
                </c:pt>
                <c:pt idx="3">
                  <c:v>3797825</c:v>
                </c:pt>
              </c:numCache>
            </c:numRef>
          </c:val>
          <c:extLst>
            <c:ext xmlns:c16="http://schemas.microsoft.com/office/drawing/2014/chart" uri="{C3380CC4-5D6E-409C-BE32-E72D297353CC}">
              <c16:uniqueId val="{00000000-F74E-4720-A061-0C48E46DE933}"/>
            </c:ext>
          </c:extLst>
        </c:ser>
        <c:ser>
          <c:idx val="1"/>
          <c:order val="1"/>
          <c:tx>
            <c:strRef>
              <c:f>'F14'!$A$10</c:f>
              <c:strCache>
                <c:ptCount val="1"/>
                <c:pt idx="0">
                  <c:v>Comercio</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'F14'!$B$8:$E$8</c:f>
              <c:strCache>
                <c:ptCount val="4"/>
                <c:pt idx="0">
                  <c:v>        0 a    10 personas</c:v>
                </c:pt>
                <c:pt idx="1">
                  <c:v>     11 a    50 personas</c:v>
                </c:pt>
                <c:pt idx="2">
                  <c:v>      51 a  250 personas</c:v>
                </c:pt>
                <c:pt idx="3">
                  <c:v>   251 y más personas</c:v>
                </c:pt>
              </c:strCache>
            </c:strRef>
          </c:cat>
          <c:val>
            <c:numRef>
              <c:f>'F14'!$B$10:$E$10</c:f>
              <c:numCache>
                <c:formatCode>_-* #,##0_-;\-* #,##0_-;_-* "-"??_-;_-@_-</c:formatCode>
                <c:ptCount val="4"/>
                <c:pt idx="0">
                  <c:v>4410958</c:v>
                </c:pt>
                <c:pt idx="1">
                  <c:v>1225208</c:v>
                </c:pt>
                <c:pt idx="2">
                  <c:v>1254613</c:v>
                </c:pt>
                <c:pt idx="3">
                  <c:v>538984</c:v>
                </c:pt>
              </c:numCache>
            </c:numRef>
          </c:val>
          <c:extLst>
            <c:ext xmlns:c16="http://schemas.microsoft.com/office/drawing/2014/chart" uri="{C3380CC4-5D6E-409C-BE32-E72D297353CC}">
              <c16:uniqueId val="{00000001-F74E-4720-A061-0C48E46DE933}"/>
            </c:ext>
          </c:extLst>
        </c:ser>
        <c:ser>
          <c:idx val="2"/>
          <c:order val="2"/>
          <c:tx>
            <c:strRef>
              <c:f>'F14'!$A$11</c:f>
              <c:strCache>
                <c:ptCount val="1"/>
                <c:pt idx="0">
                  <c:v>Servicios privados no financieros</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'F14'!$B$8:$E$8</c:f>
              <c:strCache>
                <c:ptCount val="4"/>
                <c:pt idx="0">
                  <c:v>        0 a    10 personas</c:v>
                </c:pt>
                <c:pt idx="1">
                  <c:v>     11 a    50 personas</c:v>
                </c:pt>
                <c:pt idx="2">
                  <c:v>      51 a  250 personas</c:v>
                </c:pt>
                <c:pt idx="3">
                  <c:v>   251 y más personas</c:v>
                </c:pt>
              </c:strCache>
            </c:strRef>
          </c:cat>
          <c:val>
            <c:numRef>
              <c:f>'F14'!$B$11:$E$11</c:f>
              <c:numCache>
                <c:formatCode>_-* #,##0_-;\-* #,##0_-;_-* "-"??_-;_-@_-</c:formatCode>
                <c:ptCount val="4"/>
                <c:pt idx="0">
                  <c:v>4118580</c:v>
                </c:pt>
                <c:pt idx="1">
                  <c:v>1663350</c:v>
                </c:pt>
                <c:pt idx="2">
                  <c:v>1357769</c:v>
                </c:pt>
                <c:pt idx="3">
                  <c:v>2402721</c:v>
                </c:pt>
              </c:numCache>
            </c:numRef>
          </c:val>
          <c:extLst>
            <c:ext xmlns:c16="http://schemas.microsoft.com/office/drawing/2014/chart" uri="{C3380CC4-5D6E-409C-BE32-E72D297353CC}">
              <c16:uniqueId val="{00000002-F74E-4720-A061-0C48E46DE933}"/>
            </c:ext>
          </c:extLst>
        </c:ser>
        <c:ser>
          <c:idx val="3"/>
          <c:order val="3"/>
          <c:tx>
            <c:strRef>
              <c:f>'F14'!$A$12</c:f>
              <c:strCache>
                <c:ptCount val="1"/>
                <c:pt idx="0">
                  <c:v>Resto de actividades ecónomicas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'F14'!$B$8:$E$8</c:f>
              <c:strCache>
                <c:ptCount val="4"/>
                <c:pt idx="0">
                  <c:v>        0 a    10 personas</c:v>
                </c:pt>
                <c:pt idx="1">
                  <c:v>     11 a    50 personas</c:v>
                </c:pt>
                <c:pt idx="2">
                  <c:v>      51 a  250 personas</c:v>
                </c:pt>
                <c:pt idx="3">
                  <c:v>   251 y más personas</c:v>
                </c:pt>
              </c:strCache>
            </c:strRef>
          </c:cat>
          <c:val>
            <c:numRef>
              <c:f>'F14'!$B$12:$E$12</c:f>
              <c:numCache>
                <c:formatCode>_-* #,##0_-;\-* #,##0_-;_-* "-"??_-;_-@_-</c:formatCode>
                <c:ptCount val="4"/>
                <c:pt idx="0">
                  <c:v>240458</c:v>
                </c:pt>
                <c:pt idx="1">
                  <c:v>493408</c:v>
                </c:pt>
                <c:pt idx="2">
                  <c:v>641447</c:v>
                </c:pt>
                <c:pt idx="3">
                  <c:v>1658171</c:v>
                </c:pt>
              </c:numCache>
            </c:numRef>
          </c:val>
          <c:extLst>
            <c:ext xmlns:c16="http://schemas.microsoft.com/office/drawing/2014/chart" uri="{C3380CC4-5D6E-409C-BE32-E72D297353CC}">
              <c16:uniqueId val="{00000003-F74E-4720-A061-0C48E46DE933}"/>
            </c:ext>
          </c:extLst>
        </c:ser>
        <c:dLbls>
          <c:showLegendKey val="0"/>
          <c:showVal val="0"/>
          <c:showCatName val="0"/>
          <c:showSerName val="0"/>
          <c:showPercent val="0"/>
          <c:showBubbleSize val="0"/>
        </c:dLbls>
        <c:gapWidth val="219"/>
        <c:overlap val="-27"/>
        <c:axId val="221484160"/>
        <c:axId val="221485696"/>
      </c:barChart>
      <c:catAx>
        <c:axId val="22148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1485696"/>
        <c:crosses val="autoZero"/>
        <c:auto val="1"/>
        <c:lblAlgn val="ctr"/>
        <c:lblOffset val="100"/>
        <c:noMultiLvlLbl val="0"/>
      </c:catAx>
      <c:valAx>
        <c:axId val="221485696"/>
        <c:scaling>
          <c:orientation val="minMax"/>
          <c:max val="5500000"/>
        </c:scaling>
        <c:delete val="1"/>
        <c:axPos val="l"/>
        <c:numFmt formatCode="_-* #,##0_-;\-* #,##0_-;_-* &quot;-&quot;??_-;_-@_-" sourceLinked="1"/>
        <c:majorTickMark val="none"/>
        <c:minorTickMark val="none"/>
        <c:tickLblPos val="nextTo"/>
        <c:crossAx val="22148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868-40AE-BA16-5E8A52000922}"/>
              </c:ext>
            </c:extLst>
          </c:dPt>
          <c:dPt>
            <c:idx val="1"/>
            <c:invertIfNegative val="0"/>
            <c:bubble3D val="0"/>
            <c:spPr>
              <a:solidFill>
                <a:srgbClr val="7C878E"/>
              </a:solidFill>
              <a:ln>
                <a:noFill/>
              </a:ln>
              <a:effectLst/>
            </c:spPr>
            <c:extLst>
              <c:ext xmlns:c16="http://schemas.microsoft.com/office/drawing/2014/chart" uri="{C3380CC4-5D6E-409C-BE32-E72D297353CC}">
                <c16:uniqueId val="{00000003-3868-40AE-BA16-5E8A52000922}"/>
              </c:ext>
            </c:extLst>
          </c:dPt>
          <c:dPt>
            <c:idx val="2"/>
            <c:invertIfNegative val="0"/>
            <c:bubble3D val="0"/>
            <c:spPr>
              <a:solidFill>
                <a:srgbClr val="7C878E"/>
              </a:solidFill>
              <a:ln>
                <a:noFill/>
              </a:ln>
              <a:effectLst/>
            </c:spPr>
            <c:extLst>
              <c:ext xmlns:c16="http://schemas.microsoft.com/office/drawing/2014/chart" uri="{C3380CC4-5D6E-409C-BE32-E72D297353CC}">
                <c16:uniqueId val="{00000005-3868-40AE-BA16-5E8A52000922}"/>
              </c:ext>
            </c:extLst>
          </c:dPt>
          <c:dPt>
            <c:idx val="3"/>
            <c:invertIfNegative val="0"/>
            <c:bubble3D val="0"/>
            <c:spPr>
              <a:solidFill>
                <a:srgbClr val="7C878E"/>
              </a:solidFill>
              <a:ln>
                <a:noFill/>
              </a:ln>
              <a:effectLst/>
            </c:spPr>
            <c:extLst>
              <c:ext xmlns:c16="http://schemas.microsoft.com/office/drawing/2014/chart" uri="{C3380CC4-5D6E-409C-BE32-E72D297353CC}">
                <c16:uniqueId val="{00000007-3868-40AE-BA16-5E8A52000922}"/>
              </c:ext>
            </c:extLst>
          </c:dPt>
          <c:dPt>
            <c:idx val="4"/>
            <c:invertIfNegative val="0"/>
            <c:bubble3D val="0"/>
            <c:spPr>
              <a:solidFill>
                <a:srgbClr val="7C878E"/>
              </a:solidFill>
              <a:ln>
                <a:noFill/>
              </a:ln>
              <a:effectLst/>
            </c:spPr>
            <c:extLst>
              <c:ext xmlns:c16="http://schemas.microsoft.com/office/drawing/2014/chart" uri="{C3380CC4-5D6E-409C-BE32-E72D297353CC}">
                <c16:uniqueId val="{00000009-3868-40AE-BA16-5E8A52000922}"/>
              </c:ext>
            </c:extLst>
          </c:dPt>
          <c:dPt>
            <c:idx val="5"/>
            <c:invertIfNegative val="0"/>
            <c:bubble3D val="0"/>
            <c:spPr>
              <a:solidFill>
                <a:srgbClr val="7C878E"/>
              </a:solidFill>
              <a:ln>
                <a:noFill/>
              </a:ln>
              <a:effectLst/>
            </c:spPr>
            <c:extLst>
              <c:ext xmlns:c16="http://schemas.microsoft.com/office/drawing/2014/chart" uri="{C3380CC4-5D6E-409C-BE32-E72D297353CC}">
                <c16:uniqueId val="{0000000B-3868-40AE-BA16-5E8A52000922}"/>
              </c:ext>
            </c:extLst>
          </c:dPt>
          <c:dPt>
            <c:idx val="6"/>
            <c:invertIfNegative val="0"/>
            <c:bubble3D val="0"/>
            <c:spPr>
              <a:solidFill>
                <a:srgbClr val="7C878E"/>
              </a:solidFill>
              <a:ln>
                <a:noFill/>
              </a:ln>
              <a:effectLst/>
            </c:spPr>
            <c:extLst>
              <c:ext xmlns:c16="http://schemas.microsoft.com/office/drawing/2014/chart" uri="{C3380CC4-5D6E-409C-BE32-E72D297353CC}">
                <c16:uniqueId val="{0000000D-3868-40AE-BA16-5E8A52000922}"/>
              </c:ext>
            </c:extLst>
          </c:dPt>
          <c:dPt>
            <c:idx val="7"/>
            <c:invertIfNegative val="0"/>
            <c:bubble3D val="0"/>
            <c:spPr>
              <a:solidFill>
                <a:srgbClr val="7C878E"/>
              </a:solidFill>
              <a:ln>
                <a:noFill/>
              </a:ln>
              <a:effectLst/>
            </c:spPr>
            <c:extLst>
              <c:ext xmlns:c16="http://schemas.microsoft.com/office/drawing/2014/chart" uri="{C3380CC4-5D6E-409C-BE32-E72D297353CC}">
                <c16:uniqueId val="{0000000F-3868-40AE-BA16-5E8A52000922}"/>
              </c:ext>
            </c:extLst>
          </c:dPt>
          <c:dPt>
            <c:idx val="8"/>
            <c:invertIfNegative val="0"/>
            <c:bubble3D val="0"/>
            <c:spPr>
              <a:solidFill>
                <a:srgbClr val="7C878E"/>
              </a:solidFill>
              <a:ln>
                <a:noFill/>
              </a:ln>
              <a:effectLst/>
            </c:spPr>
            <c:extLst>
              <c:ext xmlns:c16="http://schemas.microsoft.com/office/drawing/2014/chart" uri="{C3380CC4-5D6E-409C-BE32-E72D297353CC}">
                <c16:uniqueId val="{00000011-3868-40AE-BA16-5E8A52000922}"/>
              </c:ext>
            </c:extLst>
          </c:dPt>
          <c:dPt>
            <c:idx val="9"/>
            <c:invertIfNegative val="0"/>
            <c:bubble3D val="0"/>
            <c:spPr>
              <a:solidFill>
                <a:srgbClr val="7C878E"/>
              </a:solidFill>
              <a:ln>
                <a:noFill/>
              </a:ln>
              <a:effectLst/>
            </c:spPr>
            <c:extLst>
              <c:ext xmlns:c16="http://schemas.microsoft.com/office/drawing/2014/chart" uri="{C3380CC4-5D6E-409C-BE32-E72D297353CC}">
                <c16:uniqueId val="{00000013-3868-40AE-BA16-5E8A5200092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868-40AE-BA16-5E8A5200092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868-40AE-BA16-5E8A5200092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868-40AE-BA16-5E8A5200092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868-40AE-BA16-5E8A5200092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868-40AE-BA16-5E8A5200092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868-40AE-BA16-5E8A5200092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868-40AE-BA16-5E8A5200092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868-40AE-BA16-5E8A52000922}"/>
              </c:ext>
            </c:extLst>
          </c:dPt>
          <c:dPt>
            <c:idx val="29"/>
            <c:invertIfNegative val="0"/>
            <c:bubble3D val="0"/>
            <c:spPr>
              <a:solidFill>
                <a:srgbClr val="FBBB27"/>
              </a:solidFill>
              <a:ln>
                <a:noFill/>
              </a:ln>
              <a:effectLst/>
            </c:spPr>
            <c:extLst>
              <c:ext xmlns:c16="http://schemas.microsoft.com/office/drawing/2014/chart" uri="{C3380CC4-5D6E-409C-BE32-E72D297353CC}">
                <c16:uniqueId val="{00000025-3868-40AE-BA16-5E8A5200092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'F15'!$A$6:$A$37</c:f>
              <c:strCache>
                <c:ptCount val="32"/>
                <c:pt idx="0">
                  <c:v>Campeche</c:v>
                </c:pt>
                <c:pt idx="1">
                  <c:v>Tlaxcala</c:v>
                </c:pt>
                <c:pt idx="2">
                  <c:v>Chiapas</c:v>
                </c:pt>
                <c:pt idx="3">
                  <c:v>Oaxaca</c:v>
                </c:pt>
                <c:pt idx="4">
                  <c:v>Guerrero</c:v>
                </c:pt>
                <c:pt idx="5">
                  <c:v>Tabasco</c:v>
                </c:pt>
                <c:pt idx="6">
                  <c:v>Colima</c:v>
                </c:pt>
                <c:pt idx="7">
                  <c:v>Morelos</c:v>
                </c:pt>
                <c:pt idx="8">
                  <c:v>Baja California Sur</c:v>
                </c:pt>
                <c:pt idx="9">
                  <c:v>Nayarit</c:v>
                </c:pt>
                <c:pt idx="10">
                  <c:v>Zacatecas</c:v>
                </c:pt>
                <c:pt idx="11">
                  <c:v>Durango</c:v>
                </c:pt>
                <c:pt idx="12">
                  <c:v>Yucatán</c:v>
                </c:pt>
                <c:pt idx="13">
                  <c:v>Aguascalientes</c:v>
                </c:pt>
                <c:pt idx="14">
                  <c:v>Hidalgo</c:v>
                </c:pt>
                <c:pt idx="15">
                  <c:v>Querétaro</c:v>
                </c:pt>
                <c:pt idx="16">
                  <c:v>Quintana Roo</c:v>
                </c:pt>
                <c:pt idx="17">
                  <c:v>Michoacán</c:v>
                </c:pt>
                <c:pt idx="18">
                  <c:v>San Luis Potosí</c:v>
                </c:pt>
                <c:pt idx="19">
                  <c:v>Sonora</c:v>
                </c:pt>
                <c:pt idx="20">
                  <c:v>Veracruz</c:v>
                </c:pt>
                <c:pt idx="21">
                  <c:v>Sinaloa</c:v>
                </c:pt>
                <c:pt idx="22">
                  <c:v>Tamaulipas</c:v>
                </c:pt>
                <c:pt idx="23">
                  <c:v>Chihuahua</c:v>
                </c:pt>
                <c:pt idx="24">
                  <c:v>Puebla</c:v>
                </c:pt>
                <c:pt idx="25">
                  <c:v>Coahuila</c:v>
                </c:pt>
                <c:pt idx="26">
                  <c:v>Baja California</c:v>
                </c:pt>
                <c:pt idx="27">
                  <c:v>Guanajuato</c:v>
                </c:pt>
                <c:pt idx="28">
                  <c:v>Nuevo León</c:v>
                </c:pt>
                <c:pt idx="29">
                  <c:v>Jalisco</c:v>
                </c:pt>
                <c:pt idx="30">
                  <c:v>Ciudad de México</c:v>
                </c:pt>
                <c:pt idx="31">
                  <c:v>Estado de México</c:v>
                </c:pt>
              </c:strCache>
            </c:strRef>
          </c:cat>
          <c:val>
            <c:numRef>
              <c:f>'F15'!$B$6:$B$37</c:f>
              <c:numCache>
                <c:formatCode>#,##0</c:formatCode>
                <c:ptCount val="32"/>
                <c:pt idx="0">
                  <c:v>1539</c:v>
                </c:pt>
                <c:pt idx="1">
                  <c:v>2140</c:v>
                </c:pt>
                <c:pt idx="2">
                  <c:v>2968</c:v>
                </c:pt>
                <c:pt idx="3">
                  <c:v>3474</c:v>
                </c:pt>
                <c:pt idx="4">
                  <c:v>3556</c:v>
                </c:pt>
                <c:pt idx="5">
                  <c:v>3865</c:v>
                </c:pt>
                <c:pt idx="6">
                  <c:v>4585</c:v>
                </c:pt>
                <c:pt idx="7">
                  <c:v>4700</c:v>
                </c:pt>
                <c:pt idx="8">
                  <c:v>5136</c:v>
                </c:pt>
                <c:pt idx="9">
                  <c:v>5462</c:v>
                </c:pt>
                <c:pt idx="10">
                  <c:v>5646</c:v>
                </c:pt>
                <c:pt idx="11">
                  <c:v>5728</c:v>
                </c:pt>
                <c:pt idx="12">
                  <c:v>6567</c:v>
                </c:pt>
                <c:pt idx="13">
                  <c:v>7186</c:v>
                </c:pt>
                <c:pt idx="14">
                  <c:v>7258</c:v>
                </c:pt>
                <c:pt idx="15">
                  <c:v>8637</c:v>
                </c:pt>
                <c:pt idx="16">
                  <c:v>8976</c:v>
                </c:pt>
                <c:pt idx="17">
                  <c:v>10432</c:v>
                </c:pt>
                <c:pt idx="18">
                  <c:v>11004</c:v>
                </c:pt>
                <c:pt idx="19">
                  <c:v>11745</c:v>
                </c:pt>
                <c:pt idx="20">
                  <c:v>12237</c:v>
                </c:pt>
                <c:pt idx="21">
                  <c:v>12628</c:v>
                </c:pt>
                <c:pt idx="22">
                  <c:v>14719</c:v>
                </c:pt>
                <c:pt idx="23">
                  <c:v>15541</c:v>
                </c:pt>
                <c:pt idx="24">
                  <c:v>16520</c:v>
                </c:pt>
                <c:pt idx="25">
                  <c:v>17532</c:v>
                </c:pt>
                <c:pt idx="26">
                  <c:v>21824</c:v>
                </c:pt>
                <c:pt idx="27">
                  <c:v>22487</c:v>
                </c:pt>
                <c:pt idx="28">
                  <c:v>27842</c:v>
                </c:pt>
                <c:pt idx="29">
                  <c:v>43587</c:v>
                </c:pt>
                <c:pt idx="30">
                  <c:v>45247</c:v>
                </c:pt>
                <c:pt idx="31">
                  <c:v>64464</c:v>
                </c:pt>
              </c:numCache>
            </c:numRef>
          </c:val>
          <c:extLst>
            <c:ext xmlns:c16="http://schemas.microsoft.com/office/drawing/2014/chart" uri="{C3380CC4-5D6E-409C-BE32-E72D297353CC}">
              <c16:uniqueId val="{00000026-3868-40AE-BA16-5E8A5200092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24"/>
            <c:invertIfNegative val="0"/>
            <c:bubble3D val="0"/>
            <c:spPr>
              <a:solidFill>
                <a:srgbClr val="FFC000"/>
              </a:solidFill>
              <a:ln>
                <a:noFill/>
              </a:ln>
              <a:effectLst/>
            </c:spPr>
            <c:extLst>
              <c:ext xmlns:c16="http://schemas.microsoft.com/office/drawing/2014/chart" uri="{C3380CC4-5D6E-409C-BE32-E72D297353CC}">
                <c16:uniqueId val="{00000005-C440-43CD-9E09-70067A25952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'F15'!$J$5:$J$37</c:f>
              <c:strCache>
                <c:ptCount val="33"/>
                <c:pt idx="0">
                  <c:v>Campeche</c:v>
                </c:pt>
                <c:pt idx="1">
                  <c:v>Ciudad de México</c:v>
                </c:pt>
                <c:pt idx="2">
                  <c:v>Chiapas</c:v>
                </c:pt>
                <c:pt idx="3">
                  <c:v>Querétaro</c:v>
                </c:pt>
                <c:pt idx="4">
                  <c:v>Nuevo León</c:v>
                </c:pt>
                <c:pt idx="5">
                  <c:v>Chihuahua</c:v>
                </c:pt>
                <c:pt idx="6">
                  <c:v>Yucatán</c:v>
                </c:pt>
                <c:pt idx="7">
                  <c:v>Quintana Roo</c:v>
                </c:pt>
                <c:pt idx="8">
                  <c:v>Veracruz</c:v>
                </c:pt>
                <c:pt idx="9">
                  <c:v>Oaxaca</c:v>
                </c:pt>
                <c:pt idx="10">
                  <c:v>Sonora</c:v>
                </c:pt>
                <c:pt idx="11">
                  <c:v>Tlaxcala</c:v>
                </c:pt>
                <c:pt idx="12">
                  <c:v>Tamaulipas</c:v>
                </c:pt>
                <c:pt idx="13">
                  <c:v>Nacional</c:v>
                </c:pt>
                <c:pt idx="14">
                  <c:v>Aguascalientes</c:v>
                </c:pt>
                <c:pt idx="15">
                  <c:v>Guanajuato</c:v>
                </c:pt>
                <c:pt idx="16">
                  <c:v>Coahuila</c:v>
                </c:pt>
                <c:pt idx="17">
                  <c:v>Tabasco</c:v>
                </c:pt>
                <c:pt idx="18">
                  <c:v>Sinaloa</c:v>
                </c:pt>
                <c:pt idx="19">
                  <c:v>Morelos</c:v>
                </c:pt>
                <c:pt idx="20">
                  <c:v>Michoacán</c:v>
                </c:pt>
                <c:pt idx="21">
                  <c:v>Guerrero</c:v>
                </c:pt>
                <c:pt idx="22">
                  <c:v>Baja California</c:v>
                </c:pt>
                <c:pt idx="23">
                  <c:v>Durango</c:v>
                </c:pt>
                <c:pt idx="24">
                  <c:v>Jalisco</c:v>
                </c:pt>
                <c:pt idx="25">
                  <c:v>San Luis Potosí</c:v>
                </c:pt>
                <c:pt idx="26">
                  <c:v>Puebla</c:v>
                </c:pt>
                <c:pt idx="27">
                  <c:v>Baja California Sur</c:v>
                </c:pt>
                <c:pt idx="28">
                  <c:v>Zacatecas</c:v>
                </c:pt>
                <c:pt idx="29">
                  <c:v>Hidalgo</c:v>
                </c:pt>
                <c:pt idx="30">
                  <c:v>Colima</c:v>
                </c:pt>
                <c:pt idx="31">
                  <c:v>Nayarit</c:v>
                </c:pt>
                <c:pt idx="32">
                  <c:v>Estado de México</c:v>
                </c:pt>
              </c:strCache>
            </c:strRef>
          </c:cat>
          <c:val>
            <c:numRef>
              <c:f>'F15'!$K$5:$K$37</c:f>
              <c:numCache>
                <c:formatCode>0</c:formatCode>
                <c:ptCount val="33"/>
                <c:pt idx="0">
                  <c:v>113.77413726823787</c:v>
                </c:pt>
                <c:pt idx="1">
                  <c:v>127.92240800708836</c:v>
                </c:pt>
                <c:pt idx="2">
                  <c:v>130.10639090658029</c:v>
                </c:pt>
                <c:pt idx="3">
                  <c:v>138.94698232315108</c:v>
                </c:pt>
                <c:pt idx="4">
                  <c:v>166.64073067668991</c:v>
                </c:pt>
                <c:pt idx="5">
                  <c:v>172.05932011049174</c:v>
                </c:pt>
                <c:pt idx="6">
                  <c:v>172.52476743177954</c:v>
                </c:pt>
                <c:pt idx="7">
                  <c:v>188.10117563234769</c:v>
                </c:pt>
                <c:pt idx="8">
                  <c:v>189.29567529689115</c:v>
                </c:pt>
                <c:pt idx="9">
                  <c:v>189.57397696081375</c:v>
                </c:pt>
                <c:pt idx="10">
                  <c:v>195.94463834075182</c:v>
                </c:pt>
                <c:pt idx="11">
                  <c:v>204.24719637318063</c:v>
                </c:pt>
                <c:pt idx="12">
                  <c:v>208.38701456826132</c:v>
                </c:pt>
                <c:pt idx="13">
                  <c:v>211.23801663056744</c:v>
                </c:pt>
                <c:pt idx="14">
                  <c:v>213.2217672541689</c:v>
                </c:pt>
                <c:pt idx="15">
                  <c:v>218.66154281485777</c:v>
                </c:pt>
                <c:pt idx="16">
                  <c:v>221.26864729787718</c:v>
                </c:pt>
                <c:pt idx="17">
                  <c:v>222.27078505006125</c:v>
                </c:pt>
                <c:pt idx="18">
                  <c:v>222.4574964899702</c:v>
                </c:pt>
                <c:pt idx="19">
                  <c:v>222.74037003336366</c:v>
                </c:pt>
                <c:pt idx="20">
                  <c:v>224.45558976609885</c:v>
                </c:pt>
                <c:pt idx="21">
                  <c:v>226.96665071006862</c:v>
                </c:pt>
                <c:pt idx="22">
                  <c:v>231.35554589689497</c:v>
                </c:pt>
                <c:pt idx="23">
                  <c:v>231.94978740635756</c:v>
                </c:pt>
                <c:pt idx="24">
                  <c:v>239.38654828510215</c:v>
                </c:pt>
                <c:pt idx="25">
                  <c:v>243.1071049840933</c:v>
                </c:pt>
                <c:pt idx="26">
                  <c:v>258.10322254059815</c:v>
                </c:pt>
                <c:pt idx="27">
                  <c:v>265.05377453914912</c:v>
                </c:pt>
                <c:pt idx="28">
                  <c:v>296.83450135904565</c:v>
                </c:pt>
                <c:pt idx="29">
                  <c:v>305.82663363165972</c:v>
                </c:pt>
                <c:pt idx="30">
                  <c:v>330.63632167993535</c:v>
                </c:pt>
                <c:pt idx="31">
                  <c:v>361.03803392250438</c:v>
                </c:pt>
                <c:pt idx="32">
                  <c:v>387.63540239782702</c:v>
                </c:pt>
              </c:numCache>
            </c:numRef>
          </c:val>
          <c:extLst>
            <c:ext xmlns:c16="http://schemas.microsoft.com/office/drawing/2014/chart" uri="{C3380CC4-5D6E-409C-BE32-E72D297353CC}">
              <c16:uniqueId val="{00000000-C440-43CD-9E09-70067A25952A}"/>
            </c:ext>
          </c:extLst>
        </c:ser>
        <c:dLbls>
          <c:showLegendKey val="0"/>
          <c:showVal val="0"/>
          <c:showCatName val="0"/>
          <c:showSerName val="0"/>
          <c:showPercent val="0"/>
          <c:showBubbleSize val="0"/>
        </c:dLbls>
        <c:gapWidth val="182"/>
        <c:axId val="677282344"/>
        <c:axId val="677287592"/>
      </c:barChart>
      <c:catAx>
        <c:axId val="677282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77287592"/>
        <c:crosses val="autoZero"/>
        <c:auto val="1"/>
        <c:lblAlgn val="ctr"/>
        <c:lblOffset val="100"/>
        <c:noMultiLvlLbl val="0"/>
      </c:catAx>
      <c:valAx>
        <c:axId val="677287592"/>
        <c:scaling>
          <c:orientation val="minMax"/>
        </c:scaling>
        <c:delete val="1"/>
        <c:axPos val="b"/>
        <c:numFmt formatCode="0" sourceLinked="1"/>
        <c:majorTickMark val="none"/>
        <c:minorTickMark val="none"/>
        <c:tickLblPos val="nextTo"/>
        <c:crossAx val="677282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ED7-49C0-AFED-6EFF91589868}"/>
              </c:ext>
            </c:extLst>
          </c:dPt>
          <c:dPt>
            <c:idx val="1"/>
            <c:invertIfNegative val="0"/>
            <c:bubble3D val="0"/>
            <c:spPr>
              <a:solidFill>
                <a:srgbClr val="7C878E"/>
              </a:solidFill>
              <a:ln>
                <a:noFill/>
              </a:ln>
              <a:effectLst/>
            </c:spPr>
            <c:extLst>
              <c:ext xmlns:c16="http://schemas.microsoft.com/office/drawing/2014/chart" uri="{C3380CC4-5D6E-409C-BE32-E72D297353CC}">
                <c16:uniqueId val="{00000003-CED7-49C0-AFED-6EFF91589868}"/>
              </c:ext>
            </c:extLst>
          </c:dPt>
          <c:dPt>
            <c:idx val="2"/>
            <c:invertIfNegative val="0"/>
            <c:bubble3D val="0"/>
            <c:spPr>
              <a:solidFill>
                <a:srgbClr val="7C878E"/>
              </a:solidFill>
              <a:ln>
                <a:noFill/>
              </a:ln>
              <a:effectLst/>
            </c:spPr>
            <c:extLst>
              <c:ext xmlns:c16="http://schemas.microsoft.com/office/drawing/2014/chart" uri="{C3380CC4-5D6E-409C-BE32-E72D297353CC}">
                <c16:uniqueId val="{00000005-CED7-49C0-AFED-6EFF91589868}"/>
              </c:ext>
            </c:extLst>
          </c:dPt>
          <c:dPt>
            <c:idx val="3"/>
            <c:invertIfNegative val="0"/>
            <c:bubble3D val="0"/>
            <c:spPr>
              <a:solidFill>
                <a:srgbClr val="7C878E"/>
              </a:solidFill>
              <a:ln>
                <a:noFill/>
              </a:ln>
              <a:effectLst/>
            </c:spPr>
            <c:extLst>
              <c:ext xmlns:c16="http://schemas.microsoft.com/office/drawing/2014/chart" uri="{C3380CC4-5D6E-409C-BE32-E72D297353CC}">
                <c16:uniqueId val="{00000007-CED7-49C0-AFED-6EFF91589868}"/>
              </c:ext>
            </c:extLst>
          </c:dPt>
          <c:dPt>
            <c:idx val="4"/>
            <c:invertIfNegative val="0"/>
            <c:bubble3D val="0"/>
            <c:spPr>
              <a:solidFill>
                <a:srgbClr val="7C878E"/>
              </a:solidFill>
              <a:ln>
                <a:noFill/>
              </a:ln>
              <a:effectLst/>
            </c:spPr>
            <c:extLst>
              <c:ext xmlns:c16="http://schemas.microsoft.com/office/drawing/2014/chart" uri="{C3380CC4-5D6E-409C-BE32-E72D297353CC}">
                <c16:uniqueId val="{00000009-CED7-49C0-AFED-6EFF91589868}"/>
              </c:ext>
            </c:extLst>
          </c:dPt>
          <c:dPt>
            <c:idx val="5"/>
            <c:invertIfNegative val="0"/>
            <c:bubble3D val="0"/>
            <c:spPr>
              <a:solidFill>
                <a:srgbClr val="7C878E"/>
              </a:solidFill>
              <a:ln>
                <a:noFill/>
              </a:ln>
              <a:effectLst/>
            </c:spPr>
            <c:extLst>
              <c:ext xmlns:c16="http://schemas.microsoft.com/office/drawing/2014/chart" uri="{C3380CC4-5D6E-409C-BE32-E72D297353CC}">
                <c16:uniqueId val="{0000000B-CED7-49C0-AFED-6EFF91589868}"/>
              </c:ext>
            </c:extLst>
          </c:dPt>
          <c:dPt>
            <c:idx val="6"/>
            <c:invertIfNegative val="0"/>
            <c:bubble3D val="0"/>
            <c:spPr>
              <a:solidFill>
                <a:srgbClr val="7C878E"/>
              </a:solidFill>
              <a:ln>
                <a:noFill/>
              </a:ln>
              <a:effectLst/>
            </c:spPr>
            <c:extLst>
              <c:ext xmlns:c16="http://schemas.microsoft.com/office/drawing/2014/chart" uri="{C3380CC4-5D6E-409C-BE32-E72D297353CC}">
                <c16:uniqueId val="{0000000D-CED7-49C0-AFED-6EFF91589868}"/>
              </c:ext>
            </c:extLst>
          </c:dPt>
          <c:dPt>
            <c:idx val="7"/>
            <c:invertIfNegative val="0"/>
            <c:bubble3D val="0"/>
            <c:spPr>
              <a:solidFill>
                <a:srgbClr val="7C878E"/>
              </a:solidFill>
              <a:ln>
                <a:noFill/>
              </a:ln>
              <a:effectLst/>
            </c:spPr>
            <c:extLst>
              <c:ext xmlns:c16="http://schemas.microsoft.com/office/drawing/2014/chart" uri="{C3380CC4-5D6E-409C-BE32-E72D297353CC}">
                <c16:uniqueId val="{0000000F-CED7-49C0-AFED-6EFF91589868}"/>
              </c:ext>
            </c:extLst>
          </c:dPt>
          <c:dPt>
            <c:idx val="8"/>
            <c:invertIfNegative val="0"/>
            <c:bubble3D val="0"/>
            <c:spPr>
              <a:solidFill>
                <a:srgbClr val="7C878E"/>
              </a:solidFill>
              <a:ln>
                <a:noFill/>
              </a:ln>
              <a:effectLst/>
            </c:spPr>
            <c:extLst>
              <c:ext xmlns:c16="http://schemas.microsoft.com/office/drawing/2014/chart" uri="{C3380CC4-5D6E-409C-BE32-E72D297353CC}">
                <c16:uniqueId val="{00000011-CED7-49C0-AFED-6EFF91589868}"/>
              </c:ext>
            </c:extLst>
          </c:dPt>
          <c:dPt>
            <c:idx val="9"/>
            <c:invertIfNegative val="0"/>
            <c:bubble3D val="0"/>
            <c:spPr>
              <a:solidFill>
                <a:srgbClr val="7C878E"/>
              </a:solidFill>
              <a:ln>
                <a:noFill/>
              </a:ln>
              <a:effectLst/>
            </c:spPr>
            <c:extLst>
              <c:ext xmlns:c16="http://schemas.microsoft.com/office/drawing/2014/chart" uri="{C3380CC4-5D6E-409C-BE32-E72D297353CC}">
                <c16:uniqueId val="{00000013-CED7-49C0-AFED-6EFF9158986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ED7-49C0-AFED-6EFF9158986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ED7-49C0-AFED-6EFF9158986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ED7-49C0-AFED-6EFF9158986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ED7-49C0-AFED-6EFF9158986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ED7-49C0-AFED-6EFF9158986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ED7-49C0-AFED-6EFF9158986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ED7-49C0-AFED-6EFF9158986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ED7-49C0-AFED-6EFF91589868}"/>
              </c:ext>
            </c:extLst>
          </c:dPt>
          <c:dPt>
            <c:idx val="29"/>
            <c:invertIfNegative val="0"/>
            <c:bubble3D val="0"/>
            <c:spPr>
              <a:solidFill>
                <a:srgbClr val="FBBB27"/>
              </a:solidFill>
              <a:ln>
                <a:noFill/>
              </a:ln>
              <a:effectLst/>
            </c:spPr>
            <c:extLst>
              <c:ext xmlns:c16="http://schemas.microsoft.com/office/drawing/2014/chart" uri="{C3380CC4-5D6E-409C-BE32-E72D297353CC}">
                <c16:uniqueId val="{00000025-CED7-49C0-AFED-6EFF91589868}"/>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'F16'!$A$6:$A$37</c:f>
              <c:strCache>
                <c:ptCount val="32"/>
                <c:pt idx="0">
                  <c:v>Tabasco</c:v>
                </c:pt>
                <c:pt idx="1">
                  <c:v>Oaxaca</c:v>
                </c:pt>
                <c:pt idx="2">
                  <c:v>Chiapas</c:v>
                </c:pt>
                <c:pt idx="3">
                  <c:v>Colima</c:v>
                </c:pt>
                <c:pt idx="4">
                  <c:v>Guerrero</c:v>
                </c:pt>
                <c:pt idx="5">
                  <c:v>Tlaxcala</c:v>
                </c:pt>
                <c:pt idx="6">
                  <c:v>Campeche</c:v>
                </c:pt>
                <c:pt idx="7">
                  <c:v>Nayarit</c:v>
                </c:pt>
                <c:pt idx="8">
                  <c:v>Yucatán</c:v>
                </c:pt>
                <c:pt idx="9">
                  <c:v>Morelos</c:v>
                </c:pt>
                <c:pt idx="10">
                  <c:v>Baja California Sur</c:v>
                </c:pt>
                <c:pt idx="11">
                  <c:v>Querétaro</c:v>
                </c:pt>
                <c:pt idx="12">
                  <c:v>Aguascalientes</c:v>
                </c:pt>
                <c:pt idx="13">
                  <c:v>Quintana Roo</c:v>
                </c:pt>
                <c:pt idx="14">
                  <c:v>Durango</c:v>
                </c:pt>
                <c:pt idx="15">
                  <c:v>Zacatecas</c:v>
                </c:pt>
                <c:pt idx="16">
                  <c:v>Hidalgo</c:v>
                </c:pt>
                <c:pt idx="17">
                  <c:v>Puebla</c:v>
                </c:pt>
                <c:pt idx="18">
                  <c:v>Michoacán</c:v>
                </c:pt>
                <c:pt idx="19">
                  <c:v>Veracruz</c:v>
                </c:pt>
                <c:pt idx="20">
                  <c:v>San Luis Potosí</c:v>
                </c:pt>
                <c:pt idx="21">
                  <c:v>Sinaloa</c:v>
                </c:pt>
                <c:pt idx="22">
                  <c:v>Tamaulipas</c:v>
                </c:pt>
                <c:pt idx="23">
                  <c:v>Guanajuato</c:v>
                </c:pt>
                <c:pt idx="24">
                  <c:v>Sonora</c:v>
                </c:pt>
                <c:pt idx="25">
                  <c:v>Baja California</c:v>
                </c:pt>
                <c:pt idx="26">
                  <c:v>Chihuahua</c:v>
                </c:pt>
                <c:pt idx="27">
                  <c:v>Nuevo León</c:v>
                </c:pt>
                <c:pt idx="28">
                  <c:v>Ciudad de México</c:v>
                </c:pt>
                <c:pt idx="29">
                  <c:v>Jalisco</c:v>
                </c:pt>
                <c:pt idx="30">
                  <c:v>Estado de México</c:v>
                </c:pt>
                <c:pt idx="31">
                  <c:v>Coahuila</c:v>
                </c:pt>
              </c:strCache>
            </c:strRef>
          </c:cat>
          <c:val>
            <c:numRef>
              <c:f>'F16'!$B$6:$B$37</c:f>
              <c:numCache>
                <c:formatCode>#,##0</c:formatCode>
                <c:ptCount val="32"/>
                <c:pt idx="0">
                  <c:v>128</c:v>
                </c:pt>
                <c:pt idx="1">
                  <c:v>155</c:v>
                </c:pt>
                <c:pt idx="2">
                  <c:v>164</c:v>
                </c:pt>
                <c:pt idx="3">
                  <c:v>176</c:v>
                </c:pt>
                <c:pt idx="4">
                  <c:v>186</c:v>
                </c:pt>
                <c:pt idx="5">
                  <c:v>211</c:v>
                </c:pt>
                <c:pt idx="6">
                  <c:v>219</c:v>
                </c:pt>
                <c:pt idx="7">
                  <c:v>247</c:v>
                </c:pt>
                <c:pt idx="8">
                  <c:v>274</c:v>
                </c:pt>
                <c:pt idx="9">
                  <c:v>278</c:v>
                </c:pt>
                <c:pt idx="10">
                  <c:v>375</c:v>
                </c:pt>
                <c:pt idx="11">
                  <c:v>383</c:v>
                </c:pt>
                <c:pt idx="12">
                  <c:v>453</c:v>
                </c:pt>
                <c:pt idx="13">
                  <c:v>455</c:v>
                </c:pt>
                <c:pt idx="14">
                  <c:v>573</c:v>
                </c:pt>
                <c:pt idx="15">
                  <c:v>648</c:v>
                </c:pt>
                <c:pt idx="16">
                  <c:v>691</c:v>
                </c:pt>
                <c:pt idx="17">
                  <c:v>796</c:v>
                </c:pt>
                <c:pt idx="18">
                  <c:v>844</c:v>
                </c:pt>
                <c:pt idx="19">
                  <c:v>1093</c:v>
                </c:pt>
                <c:pt idx="20">
                  <c:v>1161</c:v>
                </c:pt>
                <c:pt idx="21">
                  <c:v>1210</c:v>
                </c:pt>
                <c:pt idx="22">
                  <c:v>1266</c:v>
                </c:pt>
                <c:pt idx="23">
                  <c:v>1420</c:v>
                </c:pt>
                <c:pt idx="24">
                  <c:v>1459</c:v>
                </c:pt>
                <c:pt idx="25">
                  <c:v>1720</c:v>
                </c:pt>
                <c:pt idx="26">
                  <c:v>1843</c:v>
                </c:pt>
                <c:pt idx="27">
                  <c:v>1936</c:v>
                </c:pt>
                <c:pt idx="28">
                  <c:v>1965</c:v>
                </c:pt>
                <c:pt idx="29">
                  <c:v>2305</c:v>
                </c:pt>
                <c:pt idx="30">
                  <c:v>3589</c:v>
                </c:pt>
                <c:pt idx="31">
                  <c:v>4642</c:v>
                </c:pt>
              </c:numCache>
            </c:numRef>
          </c:val>
          <c:extLst>
            <c:ext xmlns:c16="http://schemas.microsoft.com/office/drawing/2014/chart" uri="{C3380CC4-5D6E-409C-BE32-E72D297353CC}">
              <c16:uniqueId val="{00000026-CED7-49C0-AFED-6EFF9158986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max val="5500"/>
          <c:min val="0"/>
        </c:scaling>
        <c:delete val="1"/>
        <c:axPos val="b"/>
        <c:numFmt formatCode="#,##0" sourceLinked="1"/>
        <c:majorTickMark val="out"/>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47708391425776"/>
          <c:y val="1.1502224926193291E-2"/>
          <c:w val="0.7745352825837748"/>
          <c:h val="0.95641406636948989"/>
        </c:manualLayout>
      </c:layout>
      <c:barChart>
        <c:barDir val="bar"/>
        <c:grouping val="clustered"/>
        <c:varyColors val="0"/>
        <c:ser>
          <c:idx val="0"/>
          <c:order val="0"/>
          <c:spPr>
            <a:solidFill>
              <a:schemeClr val="bg1">
                <a:lumMod val="50000"/>
              </a:schemeClr>
            </a:solidFill>
            <a:ln>
              <a:noFill/>
            </a:ln>
            <a:effectLst/>
          </c:spPr>
          <c:invertIfNegative val="0"/>
          <c:dPt>
            <c:idx val="12"/>
            <c:invertIfNegative val="0"/>
            <c:bubble3D val="0"/>
            <c:spPr>
              <a:solidFill>
                <a:schemeClr val="accent4">
                  <a:lumMod val="50000"/>
                </a:schemeClr>
              </a:solidFill>
              <a:ln>
                <a:noFill/>
              </a:ln>
              <a:effectLst/>
            </c:spPr>
            <c:extLst>
              <c:ext xmlns:c16="http://schemas.microsoft.com/office/drawing/2014/chart" uri="{C3380CC4-5D6E-409C-BE32-E72D297353CC}">
                <c16:uniqueId val="{00000001-C191-4333-90D5-053230969998}"/>
              </c:ext>
            </c:extLst>
          </c:dPt>
          <c:dPt>
            <c:idx val="21"/>
            <c:invertIfNegative val="0"/>
            <c:bubble3D val="0"/>
            <c:spPr>
              <a:solidFill>
                <a:srgbClr val="FFC000"/>
              </a:solidFill>
              <a:ln>
                <a:noFill/>
              </a:ln>
              <a:effectLst/>
            </c:spPr>
            <c:extLst>
              <c:ext xmlns:c16="http://schemas.microsoft.com/office/drawing/2014/chart" uri="{C3380CC4-5D6E-409C-BE32-E72D297353CC}">
                <c16:uniqueId val="{00000003-C191-4333-90D5-053230969998}"/>
              </c:ext>
            </c:extLst>
          </c:dPt>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33"/>
              <c:pt idx="0">
                <c:v>Tabasco</c:v>
              </c:pt>
              <c:pt idx="1">
                <c:v>Chiapas</c:v>
              </c:pt>
              <c:pt idx="2">
                <c:v>Campeche</c:v>
              </c:pt>
              <c:pt idx="3">
                <c:v>Nayarit</c:v>
              </c:pt>
              <c:pt idx="4">
                <c:v>Morelos</c:v>
              </c:pt>
              <c:pt idx="5">
                <c:v>Zacatecas</c:v>
              </c:pt>
              <c:pt idx="6">
                <c:v>Durango</c:v>
              </c:pt>
              <c:pt idx="7">
                <c:v>Guanajuato</c:v>
              </c:pt>
              <c:pt idx="8">
                <c:v>Sonora</c:v>
              </c:pt>
              <c:pt idx="9">
                <c:v>Coahuila</c:v>
              </c:pt>
              <c:pt idx="10">
                <c:v>Chihuahua</c:v>
              </c:pt>
              <c:pt idx="11">
                <c:v>Michoacán</c:v>
              </c:pt>
              <c:pt idx="12">
                <c:v>Nacional</c:v>
              </c:pt>
              <c:pt idx="13">
                <c:v>Tamaulipas</c:v>
              </c:pt>
              <c:pt idx="14">
                <c:v>Veracruz</c:v>
              </c:pt>
              <c:pt idx="15">
                <c:v>Baja California</c:v>
              </c:pt>
              <c:pt idx="16">
                <c:v>Puebla</c:v>
              </c:pt>
              <c:pt idx="17">
                <c:v>Colima</c:v>
              </c:pt>
              <c:pt idx="18">
                <c:v>México</c:v>
              </c:pt>
              <c:pt idx="19">
                <c:v>Ciudad de México</c:v>
              </c:pt>
              <c:pt idx="20">
                <c:v>Sinaloa</c:v>
              </c:pt>
              <c:pt idx="21">
                <c:v>Jalisco</c:v>
              </c:pt>
              <c:pt idx="22">
                <c:v>Querétaro</c:v>
              </c:pt>
              <c:pt idx="23">
                <c:v>Guerrero</c:v>
              </c:pt>
              <c:pt idx="24">
                <c:v>Hidalgo</c:v>
              </c:pt>
              <c:pt idx="25">
                <c:v>Yucatán</c:v>
              </c:pt>
              <c:pt idx="26">
                <c:v>Aguascalientes</c:v>
              </c:pt>
              <c:pt idx="27">
                <c:v>Tlaxcala</c:v>
              </c:pt>
              <c:pt idx="28">
                <c:v>Nuevo León</c:v>
              </c:pt>
              <c:pt idx="29">
                <c:v>San Luis Potosí</c:v>
              </c:pt>
              <c:pt idx="30">
                <c:v>Oaxaca</c:v>
              </c:pt>
              <c:pt idx="31">
                <c:v>Quintana Roo</c:v>
              </c:pt>
              <c:pt idx="32">
                <c:v>Baja California Sur</c:v>
              </c:pt>
            </c:strLit>
          </c:cat>
          <c:val>
            <c:numLit>
              <c:formatCode>General</c:formatCode>
              <c:ptCount val="33"/>
              <c:pt idx="0">
                <c:v>-8.197428322752176E-2</c:v>
              </c:pt>
              <c:pt idx="1">
                <c:v>-2.1153268802553638E-2</c:v>
              </c:pt>
              <c:pt idx="2">
                <c:v>-1.6413970012128631E-2</c:v>
              </c:pt>
              <c:pt idx="3">
                <c:v>-9.759232169735732E-3</c:v>
              </c:pt>
              <c:pt idx="4">
                <c:v>-4.7159908983758214E-3</c:v>
              </c:pt>
              <c:pt idx="5">
                <c:v>-1.3150720480551437E-3</c:v>
              </c:pt>
              <c:pt idx="6">
                <c:v>8.4632883084729826E-3</c:v>
              </c:pt>
              <c:pt idx="7">
                <c:v>1.1552101804888304E-2</c:v>
              </c:pt>
              <c:pt idx="8">
                <c:v>1.1636497839391025E-2</c:v>
              </c:pt>
              <c:pt idx="9">
                <c:v>1.3030589489134714E-2</c:v>
              </c:pt>
              <c:pt idx="10">
                <c:v>1.6037032588928524E-2</c:v>
              </c:pt>
              <c:pt idx="11">
                <c:v>1.9490036948797362E-2</c:v>
              </c:pt>
              <c:pt idx="12">
                <c:v>2.1237607087418731E-2</c:v>
              </c:pt>
              <c:pt idx="13">
                <c:v>2.2324025383628765E-2</c:v>
              </c:pt>
              <c:pt idx="14">
                <c:v>2.2682966755102951E-2</c:v>
              </c:pt>
              <c:pt idx="15">
                <c:v>2.3429915259206791E-2</c:v>
              </c:pt>
              <c:pt idx="16">
                <c:v>2.3614121492410378E-2</c:v>
              </c:pt>
              <c:pt idx="17">
                <c:v>2.508904198757711E-2</c:v>
              </c:pt>
              <c:pt idx="18">
                <c:v>2.688476837311482E-2</c:v>
              </c:pt>
              <c:pt idx="19">
                <c:v>2.6985605969997772E-2</c:v>
              </c:pt>
              <c:pt idx="20">
                <c:v>2.7424512571135651E-2</c:v>
              </c:pt>
              <c:pt idx="21">
                <c:v>2.8668988067183543E-2</c:v>
              </c:pt>
              <c:pt idx="22">
                <c:v>2.9756458839636402E-2</c:v>
              </c:pt>
              <c:pt idx="23">
                <c:v>2.9762662777088833E-2</c:v>
              </c:pt>
              <c:pt idx="24">
                <c:v>3.1980818272764555E-2</c:v>
              </c:pt>
              <c:pt idx="25">
                <c:v>3.2073496091045373E-2</c:v>
              </c:pt>
              <c:pt idx="26">
                <c:v>3.3581800204826262E-2</c:v>
              </c:pt>
              <c:pt idx="27">
                <c:v>3.4142588937075002E-2</c:v>
              </c:pt>
              <c:pt idx="28">
                <c:v>3.6015239670766697E-2</c:v>
              </c:pt>
              <c:pt idx="29">
                <c:v>4.2307091877929359E-2</c:v>
              </c:pt>
              <c:pt idx="30">
                <c:v>4.6830611896314212E-2</c:v>
              </c:pt>
              <c:pt idx="31">
                <c:v>5.0951750113031213E-2</c:v>
              </c:pt>
              <c:pt idx="32">
                <c:v>0.17214521000307492</c:v>
              </c:pt>
            </c:numLit>
          </c:val>
          <c:extLst>
            <c:ext xmlns:c16="http://schemas.microsoft.com/office/drawing/2014/chart" uri="{C3380CC4-5D6E-409C-BE32-E72D297353CC}">
              <c16:uniqueId val="{00000004-C191-4333-90D5-053230969998}"/>
            </c:ext>
          </c:extLst>
        </c:ser>
        <c:dLbls>
          <c:showLegendKey val="0"/>
          <c:showVal val="0"/>
          <c:showCatName val="0"/>
          <c:showSerName val="0"/>
          <c:showPercent val="0"/>
          <c:showBubbleSize val="0"/>
        </c:dLbls>
        <c:gapWidth val="182"/>
        <c:axId val="220234880"/>
        <c:axId val="220236416"/>
      </c:barChart>
      <c:catAx>
        <c:axId val="220234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0236416"/>
        <c:crosses val="autoZero"/>
        <c:auto val="0"/>
        <c:lblAlgn val="ctr"/>
        <c:lblOffset val="100"/>
        <c:noMultiLvlLbl val="0"/>
      </c:catAx>
      <c:valAx>
        <c:axId val="220236416"/>
        <c:scaling>
          <c:orientation val="minMax"/>
        </c:scaling>
        <c:delete val="1"/>
        <c:axPos val="b"/>
        <c:numFmt formatCode="General" sourceLinked="1"/>
        <c:majorTickMark val="none"/>
        <c:minorTickMark val="none"/>
        <c:tickLblPos val="nextTo"/>
        <c:crossAx val="220234880"/>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AAC-4297-A377-6B3BF8684671}"/>
              </c:ext>
            </c:extLst>
          </c:dPt>
          <c:dPt>
            <c:idx val="1"/>
            <c:invertIfNegative val="0"/>
            <c:bubble3D val="0"/>
            <c:spPr>
              <a:solidFill>
                <a:srgbClr val="7C878E"/>
              </a:solidFill>
              <a:ln>
                <a:noFill/>
              </a:ln>
              <a:effectLst/>
            </c:spPr>
            <c:extLst>
              <c:ext xmlns:c16="http://schemas.microsoft.com/office/drawing/2014/chart" uri="{C3380CC4-5D6E-409C-BE32-E72D297353CC}">
                <c16:uniqueId val="{00000003-8AAC-4297-A377-6B3BF8684671}"/>
              </c:ext>
            </c:extLst>
          </c:dPt>
          <c:dPt>
            <c:idx val="2"/>
            <c:invertIfNegative val="0"/>
            <c:bubble3D val="0"/>
            <c:spPr>
              <a:solidFill>
                <a:srgbClr val="7C878E"/>
              </a:solidFill>
              <a:ln>
                <a:noFill/>
              </a:ln>
              <a:effectLst/>
            </c:spPr>
            <c:extLst>
              <c:ext xmlns:c16="http://schemas.microsoft.com/office/drawing/2014/chart" uri="{C3380CC4-5D6E-409C-BE32-E72D297353CC}">
                <c16:uniqueId val="{00000005-8AAC-4297-A377-6B3BF8684671}"/>
              </c:ext>
            </c:extLst>
          </c:dPt>
          <c:dPt>
            <c:idx val="3"/>
            <c:invertIfNegative val="0"/>
            <c:bubble3D val="0"/>
            <c:spPr>
              <a:solidFill>
                <a:srgbClr val="7C878E"/>
              </a:solidFill>
              <a:ln>
                <a:noFill/>
              </a:ln>
              <a:effectLst/>
            </c:spPr>
            <c:extLst>
              <c:ext xmlns:c16="http://schemas.microsoft.com/office/drawing/2014/chart" uri="{C3380CC4-5D6E-409C-BE32-E72D297353CC}">
                <c16:uniqueId val="{00000007-8AAC-4297-A377-6B3BF8684671}"/>
              </c:ext>
            </c:extLst>
          </c:dPt>
          <c:dPt>
            <c:idx val="4"/>
            <c:invertIfNegative val="0"/>
            <c:bubble3D val="0"/>
            <c:spPr>
              <a:solidFill>
                <a:srgbClr val="7C878E"/>
              </a:solidFill>
              <a:ln>
                <a:noFill/>
              </a:ln>
              <a:effectLst/>
            </c:spPr>
            <c:extLst>
              <c:ext xmlns:c16="http://schemas.microsoft.com/office/drawing/2014/chart" uri="{C3380CC4-5D6E-409C-BE32-E72D297353CC}">
                <c16:uniqueId val="{00000009-8AAC-4297-A377-6B3BF8684671}"/>
              </c:ext>
            </c:extLst>
          </c:dPt>
          <c:dPt>
            <c:idx val="5"/>
            <c:invertIfNegative val="0"/>
            <c:bubble3D val="0"/>
            <c:spPr>
              <a:solidFill>
                <a:srgbClr val="7C878E"/>
              </a:solidFill>
              <a:ln>
                <a:noFill/>
              </a:ln>
              <a:effectLst/>
            </c:spPr>
            <c:extLst>
              <c:ext xmlns:c16="http://schemas.microsoft.com/office/drawing/2014/chart" uri="{C3380CC4-5D6E-409C-BE32-E72D297353CC}">
                <c16:uniqueId val="{0000000B-8AAC-4297-A377-6B3BF8684671}"/>
              </c:ext>
            </c:extLst>
          </c:dPt>
          <c:dPt>
            <c:idx val="6"/>
            <c:invertIfNegative val="0"/>
            <c:bubble3D val="0"/>
            <c:spPr>
              <a:solidFill>
                <a:srgbClr val="7C878E"/>
              </a:solidFill>
              <a:ln>
                <a:noFill/>
              </a:ln>
              <a:effectLst/>
            </c:spPr>
            <c:extLst>
              <c:ext xmlns:c16="http://schemas.microsoft.com/office/drawing/2014/chart" uri="{C3380CC4-5D6E-409C-BE32-E72D297353CC}">
                <c16:uniqueId val="{0000000D-8AAC-4297-A377-6B3BF8684671}"/>
              </c:ext>
            </c:extLst>
          </c:dPt>
          <c:dPt>
            <c:idx val="7"/>
            <c:invertIfNegative val="0"/>
            <c:bubble3D val="0"/>
            <c:spPr>
              <a:solidFill>
                <a:srgbClr val="7C878E"/>
              </a:solidFill>
              <a:ln>
                <a:noFill/>
              </a:ln>
              <a:effectLst/>
            </c:spPr>
            <c:extLst>
              <c:ext xmlns:c16="http://schemas.microsoft.com/office/drawing/2014/chart" uri="{C3380CC4-5D6E-409C-BE32-E72D297353CC}">
                <c16:uniqueId val="{0000000F-8AAC-4297-A377-6B3BF8684671}"/>
              </c:ext>
            </c:extLst>
          </c:dPt>
          <c:dPt>
            <c:idx val="8"/>
            <c:invertIfNegative val="0"/>
            <c:bubble3D val="0"/>
            <c:spPr>
              <a:solidFill>
                <a:srgbClr val="7C878E"/>
              </a:solidFill>
              <a:ln>
                <a:noFill/>
              </a:ln>
              <a:effectLst/>
            </c:spPr>
            <c:extLst>
              <c:ext xmlns:c16="http://schemas.microsoft.com/office/drawing/2014/chart" uri="{C3380CC4-5D6E-409C-BE32-E72D297353CC}">
                <c16:uniqueId val="{00000011-8AAC-4297-A377-6B3BF8684671}"/>
              </c:ext>
            </c:extLst>
          </c:dPt>
          <c:dPt>
            <c:idx val="9"/>
            <c:invertIfNegative val="0"/>
            <c:bubble3D val="0"/>
            <c:spPr>
              <a:solidFill>
                <a:srgbClr val="7C878E"/>
              </a:solidFill>
              <a:ln>
                <a:noFill/>
              </a:ln>
              <a:effectLst/>
            </c:spPr>
            <c:extLst>
              <c:ext xmlns:c16="http://schemas.microsoft.com/office/drawing/2014/chart" uri="{C3380CC4-5D6E-409C-BE32-E72D297353CC}">
                <c16:uniqueId val="{00000013-8AAC-4297-A377-6B3BF868467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AAC-4297-A377-6B3BF868467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AAC-4297-A377-6B3BF868467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AAC-4297-A377-6B3BF868467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AAC-4297-A377-6B3BF868467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AAC-4297-A377-6B3BF868467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AAC-4297-A377-6B3BF868467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AAC-4297-A377-6B3BF868467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AAC-4297-A377-6B3BF8684671}"/>
              </c:ext>
            </c:extLst>
          </c:dPt>
          <c:dPt>
            <c:idx val="29"/>
            <c:invertIfNegative val="0"/>
            <c:bubble3D val="0"/>
            <c:spPr>
              <a:solidFill>
                <a:srgbClr val="FBBB27"/>
              </a:solidFill>
              <a:ln>
                <a:noFill/>
              </a:ln>
              <a:effectLst/>
            </c:spPr>
            <c:extLst>
              <c:ext xmlns:c16="http://schemas.microsoft.com/office/drawing/2014/chart" uri="{C3380CC4-5D6E-409C-BE32-E72D297353CC}">
                <c16:uniqueId val="{00000025-8AAC-4297-A377-6B3BF8684671}"/>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'F17'!$A$6:$A$37</c:f>
              <c:strCache>
                <c:ptCount val="32"/>
                <c:pt idx="0">
                  <c:v>Campeche</c:v>
                </c:pt>
                <c:pt idx="1">
                  <c:v>Baja California Sur</c:v>
                </c:pt>
                <c:pt idx="2">
                  <c:v>Nayarit</c:v>
                </c:pt>
                <c:pt idx="3">
                  <c:v>Tlaxcala</c:v>
                </c:pt>
                <c:pt idx="4">
                  <c:v>Colima</c:v>
                </c:pt>
                <c:pt idx="5">
                  <c:v>Chiapas</c:v>
                </c:pt>
                <c:pt idx="6">
                  <c:v>Durango</c:v>
                </c:pt>
                <c:pt idx="7">
                  <c:v>Oaxaca</c:v>
                </c:pt>
                <c:pt idx="8">
                  <c:v>Querétaro</c:v>
                </c:pt>
                <c:pt idx="9">
                  <c:v>Yucatán</c:v>
                </c:pt>
                <c:pt idx="10">
                  <c:v>Morelos</c:v>
                </c:pt>
                <c:pt idx="11">
                  <c:v>Quintana Roo</c:v>
                </c:pt>
                <c:pt idx="12">
                  <c:v>Aguascalientes</c:v>
                </c:pt>
                <c:pt idx="13">
                  <c:v>Guerrero</c:v>
                </c:pt>
                <c:pt idx="14">
                  <c:v>Hidalgo</c:v>
                </c:pt>
                <c:pt idx="15">
                  <c:v>Tabasco</c:v>
                </c:pt>
                <c:pt idx="16">
                  <c:v>Coahuila</c:v>
                </c:pt>
                <c:pt idx="17">
                  <c:v>Baja California</c:v>
                </c:pt>
                <c:pt idx="18">
                  <c:v>Ciudad de México</c:v>
                </c:pt>
                <c:pt idx="19">
                  <c:v>Tamaulipas</c:v>
                </c:pt>
                <c:pt idx="20">
                  <c:v>San Luis Potosí</c:v>
                </c:pt>
                <c:pt idx="21">
                  <c:v>Sonora</c:v>
                </c:pt>
                <c:pt idx="22">
                  <c:v>Zacatecas</c:v>
                </c:pt>
                <c:pt idx="23">
                  <c:v>Chihuahua</c:v>
                </c:pt>
                <c:pt idx="24">
                  <c:v>Sinaloa</c:v>
                </c:pt>
                <c:pt idx="25">
                  <c:v>Veracruz</c:v>
                </c:pt>
                <c:pt idx="26">
                  <c:v>Nuevo León</c:v>
                </c:pt>
                <c:pt idx="27">
                  <c:v>Puebla</c:v>
                </c:pt>
                <c:pt idx="28">
                  <c:v>Michoacán</c:v>
                </c:pt>
                <c:pt idx="29">
                  <c:v>Jalisco</c:v>
                </c:pt>
                <c:pt idx="30">
                  <c:v>Guanajuato</c:v>
                </c:pt>
                <c:pt idx="31">
                  <c:v>Estado de México</c:v>
                </c:pt>
              </c:strCache>
            </c:strRef>
          </c:cat>
          <c:val>
            <c:numRef>
              <c:f>'F17'!$B$6:$B$37</c:f>
              <c:numCache>
                <c:formatCode>#,##0</c:formatCode>
                <c:ptCount val="32"/>
                <c:pt idx="0">
                  <c:v>4</c:v>
                </c:pt>
                <c:pt idx="1">
                  <c:v>7</c:v>
                </c:pt>
                <c:pt idx="2">
                  <c:v>10</c:v>
                </c:pt>
                <c:pt idx="3">
                  <c:v>10</c:v>
                </c:pt>
                <c:pt idx="4">
                  <c:v>12</c:v>
                </c:pt>
                <c:pt idx="5">
                  <c:v>13</c:v>
                </c:pt>
                <c:pt idx="6">
                  <c:v>13</c:v>
                </c:pt>
                <c:pt idx="7">
                  <c:v>16</c:v>
                </c:pt>
                <c:pt idx="8">
                  <c:v>16</c:v>
                </c:pt>
                <c:pt idx="9">
                  <c:v>16</c:v>
                </c:pt>
                <c:pt idx="10">
                  <c:v>20</c:v>
                </c:pt>
                <c:pt idx="11">
                  <c:v>20</c:v>
                </c:pt>
                <c:pt idx="12">
                  <c:v>21</c:v>
                </c:pt>
                <c:pt idx="13">
                  <c:v>21</c:v>
                </c:pt>
                <c:pt idx="14">
                  <c:v>21</c:v>
                </c:pt>
                <c:pt idx="15">
                  <c:v>21</c:v>
                </c:pt>
                <c:pt idx="16">
                  <c:v>28</c:v>
                </c:pt>
                <c:pt idx="17">
                  <c:v>30</c:v>
                </c:pt>
                <c:pt idx="18">
                  <c:v>30</c:v>
                </c:pt>
                <c:pt idx="19">
                  <c:v>34</c:v>
                </c:pt>
                <c:pt idx="20">
                  <c:v>36</c:v>
                </c:pt>
                <c:pt idx="21">
                  <c:v>36</c:v>
                </c:pt>
                <c:pt idx="22">
                  <c:v>37</c:v>
                </c:pt>
                <c:pt idx="23">
                  <c:v>38</c:v>
                </c:pt>
                <c:pt idx="24">
                  <c:v>38</c:v>
                </c:pt>
                <c:pt idx="25">
                  <c:v>39</c:v>
                </c:pt>
                <c:pt idx="26">
                  <c:v>43</c:v>
                </c:pt>
                <c:pt idx="27">
                  <c:v>45</c:v>
                </c:pt>
                <c:pt idx="28">
                  <c:v>54</c:v>
                </c:pt>
                <c:pt idx="29">
                  <c:v>57</c:v>
                </c:pt>
                <c:pt idx="30">
                  <c:v>86</c:v>
                </c:pt>
                <c:pt idx="31">
                  <c:v>177</c:v>
                </c:pt>
              </c:numCache>
            </c:numRef>
          </c:val>
          <c:extLst>
            <c:ext xmlns:c16="http://schemas.microsoft.com/office/drawing/2014/chart" uri="{C3380CC4-5D6E-409C-BE32-E72D297353CC}">
              <c16:uniqueId val="{00000026-8AAC-4297-A377-6B3BF868467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3-A835-4DB4-88F7-CC78E9073D9B}"/>
              </c:ext>
            </c:extLst>
          </c:dPt>
          <c:dPt>
            <c:idx val="12"/>
            <c:invertIfNegative val="0"/>
            <c:bubble3D val="0"/>
            <c:spPr>
              <a:solidFill>
                <a:srgbClr val="993300"/>
              </a:solidFill>
              <a:ln>
                <a:noFill/>
              </a:ln>
              <a:effectLst/>
            </c:spPr>
            <c:extLst>
              <c:ext xmlns:c16="http://schemas.microsoft.com/office/drawing/2014/chart" uri="{C3380CC4-5D6E-409C-BE32-E72D297353CC}">
                <c16:uniqueId val="{00000007-A835-4DB4-88F7-CC78E9073D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'F17'!$J$6:$J$38</c:f>
              <c:strCache>
                <c:ptCount val="33"/>
                <c:pt idx="0">
                  <c:v>Ciudad de México</c:v>
                </c:pt>
                <c:pt idx="1">
                  <c:v>Nuevo León</c:v>
                </c:pt>
                <c:pt idx="2">
                  <c:v>Querétaro</c:v>
                </c:pt>
                <c:pt idx="3">
                  <c:v>Campeche</c:v>
                </c:pt>
                <c:pt idx="4">
                  <c:v>Jalisco</c:v>
                </c:pt>
                <c:pt idx="5">
                  <c:v>Baja California</c:v>
                </c:pt>
                <c:pt idx="6">
                  <c:v>Coahuila</c:v>
                </c:pt>
                <c:pt idx="7">
                  <c:v>Baja California Sur</c:v>
                </c:pt>
                <c:pt idx="8">
                  <c:v>Quintana Roo</c:v>
                </c:pt>
                <c:pt idx="9">
                  <c:v>Yucatán</c:v>
                </c:pt>
                <c:pt idx="10">
                  <c:v>Chihuahua</c:v>
                </c:pt>
                <c:pt idx="11">
                  <c:v>Tamaulipas</c:v>
                </c:pt>
                <c:pt idx="12">
                  <c:v>Nacional</c:v>
                </c:pt>
                <c:pt idx="13">
                  <c:v>Durango</c:v>
                </c:pt>
                <c:pt idx="14">
                  <c:v>Chiapas</c:v>
                </c:pt>
                <c:pt idx="15">
                  <c:v>Sonora</c:v>
                </c:pt>
                <c:pt idx="16">
                  <c:v>Veracruz</c:v>
                </c:pt>
                <c:pt idx="17">
                  <c:v>Aguascalientes</c:v>
                </c:pt>
                <c:pt idx="18">
                  <c:v>Nayarit</c:v>
                </c:pt>
                <c:pt idx="19">
                  <c:v>Sinaloa</c:v>
                </c:pt>
                <c:pt idx="20">
                  <c:v>Puebla</c:v>
                </c:pt>
                <c:pt idx="21">
                  <c:v>San Luis Potosí</c:v>
                </c:pt>
                <c:pt idx="22">
                  <c:v>Guanajuato</c:v>
                </c:pt>
                <c:pt idx="23">
                  <c:v>Colima</c:v>
                </c:pt>
                <c:pt idx="24">
                  <c:v>Oaxaca</c:v>
                </c:pt>
                <c:pt idx="25">
                  <c:v>Hidalgo</c:v>
                </c:pt>
                <c:pt idx="26">
                  <c:v>Morelos</c:v>
                </c:pt>
                <c:pt idx="27">
                  <c:v>Tlaxcala</c:v>
                </c:pt>
                <c:pt idx="28">
                  <c:v>Estado de México</c:v>
                </c:pt>
                <c:pt idx="29">
                  <c:v>Michoacán</c:v>
                </c:pt>
                <c:pt idx="30">
                  <c:v>Tabasco</c:v>
                </c:pt>
                <c:pt idx="31">
                  <c:v>Guerrero</c:v>
                </c:pt>
                <c:pt idx="32">
                  <c:v>Zacatecas</c:v>
                </c:pt>
              </c:strCache>
            </c:strRef>
          </c:cat>
          <c:val>
            <c:numRef>
              <c:f>'F17'!$K$6:$K$38</c:f>
              <c:numCache>
                <c:formatCode>0</c:formatCode>
                <c:ptCount val="33"/>
                <c:pt idx="0">
                  <c:v>0.84816059411953293</c:v>
                </c:pt>
                <c:pt idx="1">
                  <c:v>2.5736482361531743</c:v>
                </c:pt>
                <c:pt idx="2">
                  <c:v>2.5739860103860339</c:v>
                </c:pt>
                <c:pt idx="3">
                  <c:v>2.9570925865688853</c:v>
                </c:pt>
                <c:pt idx="4">
                  <c:v>3.1305281969969996</c:v>
                </c:pt>
                <c:pt idx="5">
                  <c:v>3.1802906785680212</c:v>
                </c:pt>
                <c:pt idx="6">
                  <c:v>3.5338364843375318</c:v>
                </c:pt>
                <c:pt idx="7">
                  <c:v>3.6124930330491503</c:v>
                </c:pt>
                <c:pt idx="8">
                  <c:v>4.1912026656048953</c:v>
                </c:pt>
                <c:pt idx="9">
                  <c:v>4.2034357833233935</c:v>
                </c:pt>
                <c:pt idx="10">
                  <c:v>4.207100034874645</c:v>
                </c:pt>
                <c:pt idx="11">
                  <c:v>4.8136140331006754</c:v>
                </c:pt>
                <c:pt idx="12">
                  <c:v>5.0912772830459447</c:v>
                </c:pt>
                <c:pt idx="13">
                  <c:v>5.2642235270297633</c:v>
                </c:pt>
                <c:pt idx="14">
                  <c:v>5.6987300599243378</c:v>
                </c:pt>
                <c:pt idx="15">
                  <c:v>6.005965926153312</c:v>
                </c:pt>
                <c:pt idx="16">
                  <c:v>6.032958516449094</c:v>
                </c:pt>
                <c:pt idx="17">
                  <c:v>6.2310842086523053</c:v>
                </c:pt>
                <c:pt idx="18">
                  <c:v>6.6099969594013981</c:v>
                </c:pt>
                <c:pt idx="19">
                  <c:v>6.6941596979877005</c:v>
                </c:pt>
                <c:pt idx="20">
                  <c:v>7.0306567883334843</c:v>
                </c:pt>
                <c:pt idx="21">
                  <c:v>7.9533404029692472</c:v>
                </c:pt>
                <c:pt idx="22">
                  <c:v>8.3625617832871288</c:v>
                </c:pt>
                <c:pt idx="23">
                  <c:v>8.6535133264105237</c:v>
                </c:pt>
                <c:pt idx="24">
                  <c:v>8.7310985359039144</c:v>
                </c:pt>
                <c:pt idx="25">
                  <c:v>8.8486625878545784</c:v>
                </c:pt>
                <c:pt idx="26">
                  <c:v>9.4783136184410068</c:v>
                </c:pt>
                <c:pt idx="27">
                  <c:v>9.5442615127654502</c:v>
                </c:pt>
                <c:pt idx="28">
                  <c:v>10.643377113492074</c:v>
                </c:pt>
                <c:pt idx="29">
                  <c:v>11.618675083751283</c:v>
                </c:pt>
                <c:pt idx="30">
                  <c:v>12.076808502073186</c:v>
                </c:pt>
                <c:pt idx="31">
                  <c:v>13.40354236476783</c:v>
                </c:pt>
                <c:pt idx="32">
                  <c:v>19.452491233235371</c:v>
                </c:pt>
              </c:numCache>
            </c:numRef>
          </c:val>
          <c:extLst>
            <c:ext xmlns:c16="http://schemas.microsoft.com/office/drawing/2014/chart" uri="{C3380CC4-5D6E-409C-BE32-E72D297353CC}">
              <c16:uniqueId val="{00000000-A835-4DB4-88F7-CC78E9073D9B}"/>
            </c:ext>
          </c:extLst>
        </c:ser>
        <c:dLbls>
          <c:showLegendKey val="0"/>
          <c:showVal val="0"/>
          <c:showCatName val="0"/>
          <c:showSerName val="0"/>
          <c:showPercent val="0"/>
          <c:showBubbleSize val="0"/>
        </c:dLbls>
        <c:gapWidth val="182"/>
        <c:axId val="698377000"/>
        <c:axId val="698376016"/>
      </c:barChart>
      <c:catAx>
        <c:axId val="698377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98376016"/>
        <c:crosses val="autoZero"/>
        <c:auto val="1"/>
        <c:lblAlgn val="ctr"/>
        <c:lblOffset val="100"/>
        <c:noMultiLvlLbl val="0"/>
      </c:catAx>
      <c:valAx>
        <c:axId val="698376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98377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chemeClr val="accent3">
                <a:lumMod val="75000"/>
              </a:schemeClr>
            </a:soli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1-FD39-4D76-B1A3-F570D5570FFC}"/>
              </c:ext>
            </c:extLst>
          </c:dPt>
          <c:dPt>
            <c:idx val="5"/>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03-FD39-4D76-B1A3-F570D5570FFC}"/>
              </c:ext>
            </c:extLst>
          </c:dPt>
          <c:dPt>
            <c:idx val="17"/>
            <c:invertIfNegative val="0"/>
            <c:bubble3D val="0"/>
            <c:extLst>
              <c:ext xmlns:c16="http://schemas.microsoft.com/office/drawing/2014/chart" uri="{C3380CC4-5D6E-409C-BE32-E72D297353CC}">
                <c16:uniqueId val="{00000004-FD39-4D76-B1A3-F570D5570FFC}"/>
              </c:ext>
            </c:extLst>
          </c:dPt>
          <c:dPt>
            <c:idx val="18"/>
            <c:invertIfNegative val="0"/>
            <c:bubble3D val="0"/>
            <c:extLst>
              <c:ext xmlns:c16="http://schemas.microsoft.com/office/drawing/2014/chart" uri="{C3380CC4-5D6E-409C-BE32-E72D297353CC}">
                <c16:uniqueId val="{00000005-FD39-4D76-B1A3-F570D5570FFC}"/>
              </c:ext>
            </c:extLst>
          </c:dPt>
          <c:dLbls>
            <c:numFmt formatCode="0.0%" sourceLinked="0"/>
            <c:spPr>
              <a:noFill/>
              <a:ln w="25400">
                <a:noFill/>
              </a:ln>
            </c:spPr>
            <c:txPr>
              <a:bodyPr rot="-540000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'F18'!$A$7:$A$38</c:f>
              <c:strCache>
                <c:ptCount val="32"/>
                <c:pt idx="0">
                  <c:v>Jalisco</c:v>
                </c:pt>
                <c:pt idx="1">
                  <c:v>Ciudad de México</c:v>
                </c:pt>
                <c:pt idx="2">
                  <c:v>México</c:v>
                </c:pt>
                <c:pt idx="3">
                  <c:v>Guanajuato</c:v>
                </c:pt>
                <c:pt idx="4">
                  <c:v>Puebla</c:v>
                </c:pt>
                <c:pt idx="5">
                  <c:v>Michoacán</c:v>
                </c:pt>
                <c:pt idx="6">
                  <c:v>Veracruz</c:v>
                </c:pt>
                <c:pt idx="7">
                  <c:v>Nuevo León</c:v>
                </c:pt>
                <c:pt idx="8">
                  <c:v>Coahuila</c:v>
                </c:pt>
                <c:pt idx="9">
                  <c:v>Oaxaca</c:v>
                </c:pt>
                <c:pt idx="10">
                  <c:v>Tamaulipas</c:v>
                </c:pt>
                <c:pt idx="11">
                  <c:v>Sonora</c:v>
                </c:pt>
                <c:pt idx="12">
                  <c:v>Baja California</c:v>
                </c:pt>
                <c:pt idx="13">
                  <c:v>San Luis Potosí</c:v>
                </c:pt>
                <c:pt idx="14">
                  <c:v>Hidalgo</c:v>
                </c:pt>
                <c:pt idx="15">
                  <c:v>Sinaloa</c:v>
                </c:pt>
                <c:pt idx="16">
                  <c:v>Morelos</c:v>
                </c:pt>
                <c:pt idx="17">
                  <c:v>Guerrero</c:v>
                </c:pt>
                <c:pt idx="18">
                  <c:v>Chiapas</c:v>
                </c:pt>
                <c:pt idx="19">
                  <c:v>Querétaro</c:v>
                </c:pt>
                <c:pt idx="20">
                  <c:v>Chihuahua</c:v>
                </c:pt>
                <c:pt idx="21">
                  <c:v>Yucatán</c:v>
                </c:pt>
                <c:pt idx="22">
                  <c:v>Aguascalientes</c:v>
                </c:pt>
                <c:pt idx="23">
                  <c:v>Tabasco</c:v>
                </c:pt>
                <c:pt idx="24">
                  <c:v>Quintana Roo</c:v>
                </c:pt>
                <c:pt idx="25">
                  <c:v>Nayarit</c:v>
                </c:pt>
                <c:pt idx="26">
                  <c:v>Tlaxcala</c:v>
                </c:pt>
                <c:pt idx="27">
                  <c:v>Zacatecas</c:v>
                </c:pt>
                <c:pt idx="28">
                  <c:v>Campeche</c:v>
                </c:pt>
                <c:pt idx="29">
                  <c:v>Durango</c:v>
                </c:pt>
                <c:pt idx="30">
                  <c:v>Baja California Sur</c:v>
                </c:pt>
                <c:pt idx="31">
                  <c:v>Colima</c:v>
                </c:pt>
              </c:strCache>
            </c:strRef>
          </c:cat>
          <c:val>
            <c:numRef>
              <c:f>'F18'!$F$7:$F$38</c:f>
              <c:numCache>
                <c:formatCode>0.0%</c:formatCode>
                <c:ptCount val="32"/>
                <c:pt idx="0">
                  <c:v>0.14158455295061015</c:v>
                </c:pt>
                <c:pt idx="1">
                  <c:v>0.10455480332759733</c:v>
                </c:pt>
                <c:pt idx="2">
                  <c:v>0.10408348097007351</c:v>
                </c:pt>
                <c:pt idx="3">
                  <c:v>4.9960820477112838E-2</c:v>
                </c:pt>
                <c:pt idx="4">
                  <c:v>4.8604351577001048E-2</c:v>
                </c:pt>
                <c:pt idx="5">
                  <c:v>4.6408900207064903E-2</c:v>
                </c:pt>
                <c:pt idx="6">
                  <c:v>4.4822406281969832E-2</c:v>
                </c:pt>
                <c:pt idx="7">
                  <c:v>4.2820828129073028E-2</c:v>
                </c:pt>
                <c:pt idx="8">
                  <c:v>3.4860249071731624E-2</c:v>
                </c:pt>
                <c:pt idx="9">
                  <c:v>3.0367459318393332E-2</c:v>
                </c:pt>
                <c:pt idx="10">
                  <c:v>2.8464106877267647E-2</c:v>
                </c:pt>
                <c:pt idx="11">
                  <c:v>2.7875542717813995E-2</c:v>
                </c:pt>
                <c:pt idx="12">
                  <c:v>2.5079872909119713E-2</c:v>
                </c:pt>
                <c:pt idx="13">
                  <c:v>2.2001221302120923E-2</c:v>
                </c:pt>
                <c:pt idx="14">
                  <c:v>1.9624148504460554E-2</c:v>
                </c:pt>
                <c:pt idx="15">
                  <c:v>1.9347100866033355E-2</c:v>
                </c:pt>
                <c:pt idx="16">
                  <c:v>1.8849461342355368E-2</c:v>
                </c:pt>
                <c:pt idx="17">
                  <c:v>1.8164603826434516E-2</c:v>
                </c:pt>
                <c:pt idx="18">
                  <c:v>1.7830363393237073E-2</c:v>
                </c:pt>
                <c:pt idx="19">
                  <c:v>1.7700131350691713E-2</c:v>
                </c:pt>
                <c:pt idx="20">
                  <c:v>1.7462924516764004E-2</c:v>
                </c:pt>
                <c:pt idx="21">
                  <c:v>1.7168328233997193E-2</c:v>
                </c:pt>
                <c:pt idx="22">
                  <c:v>1.6326880363565791E-2</c:v>
                </c:pt>
                <c:pt idx="23">
                  <c:v>1.3656746336136134E-2</c:v>
                </c:pt>
                <c:pt idx="24">
                  <c:v>1.2309416328875722E-2</c:v>
                </c:pt>
                <c:pt idx="25">
                  <c:v>1.2173489659097274E-2</c:v>
                </c:pt>
                <c:pt idx="26">
                  <c:v>1.0991580467145146E-2</c:v>
                </c:pt>
                <c:pt idx="27">
                  <c:v>9.7588720578029552E-3</c:v>
                </c:pt>
                <c:pt idx="28">
                  <c:v>7.8866965700762556E-3</c:v>
                </c:pt>
                <c:pt idx="29">
                  <c:v>6.8691184902407859E-3</c:v>
                </c:pt>
                <c:pt idx="30">
                  <c:v>6.7970065944487033E-3</c:v>
                </c:pt>
                <c:pt idx="31">
                  <c:v>5.5945349816876287E-3</c:v>
                </c:pt>
              </c:numCache>
            </c:numRef>
          </c:val>
          <c:extLst>
            <c:ext xmlns:c16="http://schemas.microsoft.com/office/drawing/2014/chart" uri="{C3380CC4-5D6E-409C-BE32-E72D297353CC}">
              <c16:uniqueId val="{00000006-FD39-4D76-B1A3-F570D5570FFC}"/>
            </c:ext>
          </c:extLst>
        </c:ser>
        <c:dLbls>
          <c:showLegendKey val="0"/>
          <c:showVal val="0"/>
          <c:showCatName val="0"/>
          <c:showSerName val="0"/>
          <c:showPercent val="0"/>
          <c:showBubbleSize val="0"/>
        </c:dLbls>
        <c:gapWidth val="80"/>
        <c:axId val="220838912"/>
        <c:axId val="220857088"/>
      </c:barChart>
      <c:catAx>
        <c:axId val="220838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220857088"/>
        <c:crosses val="autoZero"/>
        <c:auto val="1"/>
        <c:lblAlgn val="ctr"/>
        <c:lblOffset val="100"/>
        <c:noMultiLvlLbl val="0"/>
      </c:catAx>
      <c:valAx>
        <c:axId val="220857088"/>
        <c:scaling>
          <c:orientation val="minMax"/>
        </c:scaling>
        <c:delete val="1"/>
        <c:axPos val="l"/>
        <c:numFmt formatCode="0.0%" sourceLinked="1"/>
        <c:majorTickMark val="out"/>
        <c:minorTickMark val="none"/>
        <c:tickLblPos val="nextTo"/>
        <c:crossAx val="22083891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chemeClr val="accent3">
                <a:lumMod val="75000"/>
              </a:schemeClr>
            </a:soli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1-40E9-4938-A9A4-600777F5D44C}"/>
              </c:ext>
            </c:extLst>
          </c:dPt>
          <c:dPt>
            <c:idx val="5"/>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03-40E9-4938-A9A4-600777F5D44C}"/>
              </c:ext>
            </c:extLst>
          </c:dPt>
          <c:dPt>
            <c:idx val="17"/>
            <c:invertIfNegative val="0"/>
            <c:bubble3D val="0"/>
            <c:extLst>
              <c:ext xmlns:c16="http://schemas.microsoft.com/office/drawing/2014/chart" uri="{C3380CC4-5D6E-409C-BE32-E72D297353CC}">
                <c16:uniqueId val="{00000004-40E9-4938-A9A4-600777F5D44C}"/>
              </c:ext>
            </c:extLst>
          </c:dPt>
          <c:dPt>
            <c:idx val="18"/>
            <c:invertIfNegative val="0"/>
            <c:bubble3D val="0"/>
            <c:extLst>
              <c:ext xmlns:c16="http://schemas.microsoft.com/office/drawing/2014/chart" uri="{C3380CC4-5D6E-409C-BE32-E72D297353CC}">
                <c16:uniqueId val="{00000005-40E9-4938-A9A4-600777F5D44C}"/>
              </c:ext>
            </c:extLst>
          </c:dPt>
          <c:dLbls>
            <c:numFmt formatCode="#,##0.0" sourceLinked="0"/>
            <c:spPr>
              <a:noFill/>
              <a:ln w="25400">
                <a:noFill/>
              </a:ln>
            </c:spPr>
            <c:txPr>
              <a:bodyPr rot="-540000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'F19'!$A$6:$A$37</c:f>
              <c:strCache>
                <c:ptCount val="32"/>
                <c:pt idx="0">
                  <c:v>Ciudad de México</c:v>
                </c:pt>
                <c:pt idx="1">
                  <c:v>Nuevo León</c:v>
                </c:pt>
                <c:pt idx="2">
                  <c:v>Aguascalientes</c:v>
                </c:pt>
                <c:pt idx="3">
                  <c:v>Jalisco</c:v>
                </c:pt>
                <c:pt idx="4">
                  <c:v>Tamaulipas</c:v>
                </c:pt>
                <c:pt idx="5">
                  <c:v>San Luis Potosí</c:v>
                </c:pt>
                <c:pt idx="6">
                  <c:v>Sonora</c:v>
                </c:pt>
                <c:pt idx="7">
                  <c:v>Coahuila de Zaragoza</c:v>
                </c:pt>
                <c:pt idx="8">
                  <c:v>Nayarit</c:v>
                </c:pt>
                <c:pt idx="9">
                  <c:v>Guanajuato</c:v>
                </c:pt>
                <c:pt idx="10">
                  <c:v>Baja California Sur</c:v>
                </c:pt>
                <c:pt idx="11">
                  <c:v>Baja California</c:v>
                </c:pt>
                <c:pt idx="12">
                  <c:v>Michoacán de Ocampo</c:v>
                </c:pt>
                <c:pt idx="13">
                  <c:v>Total</c:v>
                </c:pt>
                <c:pt idx="14">
                  <c:v>México</c:v>
                </c:pt>
                <c:pt idx="15">
                  <c:v>Hidalgo</c:v>
                </c:pt>
                <c:pt idx="16">
                  <c:v>Colima</c:v>
                </c:pt>
                <c:pt idx="17">
                  <c:v>Querétaro</c:v>
                </c:pt>
                <c:pt idx="18">
                  <c:v>Tlaxcala</c:v>
                </c:pt>
                <c:pt idx="19">
                  <c:v>Morelos</c:v>
                </c:pt>
                <c:pt idx="20">
                  <c:v>Tabasco</c:v>
                </c:pt>
                <c:pt idx="21">
                  <c:v>Quintana Roo</c:v>
                </c:pt>
                <c:pt idx="22">
                  <c:v>Chihuahua</c:v>
                </c:pt>
                <c:pt idx="23">
                  <c:v>Campeche</c:v>
                </c:pt>
                <c:pt idx="24">
                  <c:v>Sinaloa</c:v>
                </c:pt>
                <c:pt idx="25">
                  <c:v>Zacatecas</c:v>
                </c:pt>
                <c:pt idx="26">
                  <c:v>Puebla</c:v>
                </c:pt>
                <c:pt idx="27">
                  <c:v>Yucatán</c:v>
                </c:pt>
                <c:pt idx="28">
                  <c:v>Oaxaca</c:v>
                </c:pt>
                <c:pt idx="29">
                  <c:v>Durango</c:v>
                </c:pt>
                <c:pt idx="30">
                  <c:v>Chiapas</c:v>
                </c:pt>
                <c:pt idx="31">
                  <c:v>Guerrero</c:v>
                </c:pt>
              </c:strCache>
            </c:strRef>
          </c:cat>
          <c:val>
            <c:numRef>
              <c:f>'F19'!$F$6:$F$37</c:f>
              <c:numCache>
                <c:formatCode>_(* #,##0.00_);_(* \(#,##0.00\);_(* "-"??_);_(@_)</c:formatCode>
                <c:ptCount val="32"/>
                <c:pt idx="0">
                  <c:v>356.0907898895735</c:v>
                </c:pt>
                <c:pt idx="1">
                  <c:v>318.66803514446826</c:v>
                </c:pt>
                <c:pt idx="2">
                  <c:v>314.41908149991519</c:v>
                </c:pt>
                <c:pt idx="3">
                  <c:v>293.6835073376667</c:v>
                </c:pt>
                <c:pt idx="4">
                  <c:v>286.09161259851817</c:v>
                </c:pt>
                <c:pt idx="5">
                  <c:v>284.09633926201224</c:v>
                </c:pt>
                <c:pt idx="6">
                  <c:v>279.08852333205914</c:v>
                </c:pt>
                <c:pt idx="7">
                  <c:v>278.92162961744526</c:v>
                </c:pt>
                <c:pt idx="8">
                  <c:v>261.69766083717406</c:v>
                </c:pt>
                <c:pt idx="9">
                  <c:v>259.05673900132484</c:v>
                </c:pt>
                <c:pt idx="10">
                  <c:v>256.72281641708264</c:v>
                </c:pt>
                <c:pt idx="11">
                  <c:v>250.6488441444086</c:v>
                </c:pt>
                <c:pt idx="12">
                  <c:v>237.35017889060785</c:v>
                </c:pt>
                <c:pt idx="13">
                  <c:v>226.44581856875413</c:v>
                </c:pt>
                <c:pt idx="14">
                  <c:v>224.42200174775357</c:v>
                </c:pt>
                <c:pt idx="15">
                  <c:v>222.95467701034369</c:v>
                </c:pt>
                <c:pt idx="16">
                  <c:v>222.27759043173862</c:v>
                </c:pt>
                <c:pt idx="17">
                  <c:v>219.38085250436811</c:v>
                </c:pt>
                <c:pt idx="18">
                  <c:v>217.98552274448133</c:v>
                </c:pt>
                <c:pt idx="19">
                  <c:v>212.27628543079214</c:v>
                </c:pt>
                <c:pt idx="20">
                  <c:v>190.1481410754447</c:v>
                </c:pt>
                <c:pt idx="21">
                  <c:v>184.67996430931925</c:v>
                </c:pt>
                <c:pt idx="22">
                  <c:v>183.4298713598223</c:v>
                </c:pt>
                <c:pt idx="23">
                  <c:v>173.22872468068635</c:v>
                </c:pt>
                <c:pt idx="24">
                  <c:v>172.88067051568035</c:v>
                </c:pt>
                <c:pt idx="25">
                  <c:v>172.18679034096797</c:v>
                </c:pt>
                <c:pt idx="26">
                  <c:v>170.18639833820083</c:v>
                </c:pt>
                <c:pt idx="27">
                  <c:v>163.58164707857622</c:v>
                </c:pt>
                <c:pt idx="28">
                  <c:v>158.01714942844916</c:v>
                </c:pt>
                <c:pt idx="29">
                  <c:v>154.15963814922227</c:v>
                </c:pt>
                <c:pt idx="30">
                  <c:v>152.37361509888567</c:v>
                </c:pt>
                <c:pt idx="31">
                  <c:v>134.33347769427914</c:v>
                </c:pt>
              </c:numCache>
            </c:numRef>
          </c:val>
          <c:extLst>
            <c:ext xmlns:c16="http://schemas.microsoft.com/office/drawing/2014/chart" uri="{C3380CC4-5D6E-409C-BE32-E72D297353CC}">
              <c16:uniqueId val="{00000006-40E9-4938-A9A4-600777F5D44C}"/>
            </c:ext>
          </c:extLst>
        </c:ser>
        <c:dLbls>
          <c:showLegendKey val="0"/>
          <c:showVal val="0"/>
          <c:showCatName val="0"/>
          <c:showSerName val="0"/>
          <c:showPercent val="0"/>
          <c:showBubbleSize val="0"/>
        </c:dLbls>
        <c:gapWidth val="80"/>
        <c:axId val="220905856"/>
        <c:axId val="220907392"/>
      </c:barChart>
      <c:catAx>
        <c:axId val="220905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220907392"/>
        <c:crosses val="autoZero"/>
        <c:auto val="1"/>
        <c:lblAlgn val="ctr"/>
        <c:lblOffset val="100"/>
        <c:noMultiLvlLbl val="0"/>
      </c:catAx>
      <c:valAx>
        <c:axId val="220907392"/>
        <c:scaling>
          <c:orientation val="minMax"/>
        </c:scaling>
        <c:delete val="1"/>
        <c:axPos val="l"/>
        <c:numFmt formatCode="_(* #,##0.00_);_(* \(#,##0.00\);_(* &quot;-&quot;??_);_(@_)" sourceLinked="1"/>
        <c:majorTickMark val="out"/>
        <c:minorTickMark val="none"/>
        <c:tickLblPos val="nextTo"/>
        <c:crossAx val="2209058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2"/>
            <c:invertIfNegative val="0"/>
            <c:bubble3D val="0"/>
            <c:spPr>
              <a:solidFill>
                <a:srgbClr val="FFC000"/>
              </a:solidFill>
              <a:ln>
                <a:noFill/>
              </a:ln>
              <a:effectLst/>
            </c:spPr>
            <c:extLst>
              <c:ext xmlns:c16="http://schemas.microsoft.com/office/drawing/2014/chart" uri="{C3380CC4-5D6E-409C-BE32-E72D297353CC}">
                <c16:uniqueId val="{00000001-FE40-4550-AF9F-C1FB83E64E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Lit>
          </c:cat>
          <c:val>
            <c:numLit>
              <c:formatCode>General</c:formatCode>
              <c:ptCount val="13"/>
              <c:pt idx="0">
                <c:v>4058.06</c:v>
              </c:pt>
              <c:pt idx="1">
                <c:v>4371.6509999999998</c:v>
              </c:pt>
              <c:pt idx="2">
                <c:v>3752.4389999999999</c:v>
              </c:pt>
              <c:pt idx="3">
                <c:v>5133.1319999999996</c:v>
              </c:pt>
              <c:pt idx="4">
                <c:v>3954.8310000000001</c:v>
              </c:pt>
              <c:pt idx="5">
                <c:v>4920.268</c:v>
              </c:pt>
              <c:pt idx="6">
                <c:v>5426.1750000000002</c:v>
              </c:pt>
              <c:pt idx="7">
                <c:v>4895.2060000000001</c:v>
              </c:pt>
              <c:pt idx="8">
                <c:v>5171.7030000000004</c:v>
              </c:pt>
              <c:pt idx="9">
                <c:v>4807.5540000000001</c:v>
              </c:pt>
              <c:pt idx="10">
                <c:v>4560.1310000000003</c:v>
              </c:pt>
              <c:pt idx="11">
                <c:v>5050.6719999999996</c:v>
              </c:pt>
              <c:pt idx="12">
                <c:v>5350.7749999999996</c:v>
              </c:pt>
            </c:numLit>
          </c:val>
          <c:extLst>
            <c:ext xmlns:c16="http://schemas.microsoft.com/office/drawing/2014/chart" uri="{C3380CC4-5D6E-409C-BE32-E72D297353CC}">
              <c16:uniqueId val="{00000002-FE40-4550-AF9F-C1FB83E64E80}"/>
            </c:ext>
          </c:extLst>
        </c:ser>
        <c:dLbls>
          <c:showLegendKey val="0"/>
          <c:showVal val="0"/>
          <c:showCatName val="0"/>
          <c:showSerName val="0"/>
          <c:showPercent val="0"/>
          <c:showBubbleSize val="0"/>
        </c:dLbls>
        <c:gapWidth val="219"/>
        <c:overlap val="-27"/>
        <c:axId val="515676160"/>
        <c:axId val="515679112"/>
      </c:barChart>
      <c:catAx>
        <c:axId val="51567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15679112"/>
        <c:crosses val="autoZero"/>
        <c:auto val="1"/>
        <c:lblAlgn val="ctr"/>
        <c:lblOffset val="100"/>
        <c:noMultiLvlLbl val="0"/>
      </c:catAx>
      <c:valAx>
        <c:axId val="515679112"/>
        <c:scaling>
          <c:orientation val="minMax"/>
        </c:scaling>
        <c:delete val="1"/>
        <c:axPos val="l"/>
        <c:numFmt formatCode="General" sourceLinked="1"/>
        <c:majorTickMark val="none"/>
        <c:minorTickMark val="none"/>
        <c:tickLblPos val="nextTo"/>
        <c:crossAx val="51567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25"/>
            <c:invertIfNegative val="0"/>
            <c:bubble3D val="0"/>
            <c:spPr>
              <a:solidFill>
                <a:srgbClr val="FFC000"/>
              </a:solidFill>
              <a:ln>
                <a:noFill/>
              </a:ln>
              <a:effectLst/>
            </c:spPr>
            <c:extLst>
              <c:ext xmlns:c16="http://schemas.microsoft.com/office/drawing/2014/chart" uri="{C3380CC4-5D6E-409C-BE32-E72D297353CC}">
                <c16:uniqueId val="{00000001-1F96-48E2-B623-4F69544521A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Quintana Roo</c:v>
              </c:pt>
              <c:pt idx="1">
                <c:v>Nayarit</c:v>
              </c:pt>
              <c:pt idx="2">
                <c:v>Baja California Sur</c:v>
              </c:pt>
              <c:pt idx="3">
                <c:v>Colima</c:v>
              </c:pt>
              <c:pt idx="4">
                <c:v>Oaxaca</c:v>
              </c:pt>
              <c:pt idx="5">
                <c:v>Chiapas</c:v>
              </c:pt>
              <c:pt idx="6">
                <c:v>Sinaloa</c:v>
              </c:pt>
              <c:pt idx="7">
                <c:v>Guerrero</c:v>
              </c:pt>
              <c:pt idx="8">
                <c:v> Yucatán</c:v>
              </c:pt>
              <c:pt idx="9">
                <c:v>Tlaxcala</c:v>
              </c:pt>
              <c:pt idx="10">
                <c:v>Michoacán</c:v>
              </c:pt>
              <c:pt idx="11">
                <c:v>Hidalgo</c:v>
              </c:pt>
              <c:pt idx="12">
                <c:v>Durango</c:v>
              </c:pt>
              <c:pt idx="13">
                <c:v>Ciudad de México</c:v>
              </c:pt>
              <c:pt idx="14">
                <c:v> Zacatecas</c:v>
              </c:pt>
              <c:pt idx="15">
                <c:v>Morelos</c:v>
              </c:pt>
              <c:pt idx="16">
                <c:v>Tabasco</c:v>
              </c:pt>
              <c:pt idx="17">
                <c:v>Veracruz</c:v>
              </c:pt>
              <c:pt idx="18">
                <c:v>Aguascalientes</c:v>
              </c:pt>
              <c:pt idx="19">
                <c:v>Querétaro</c:v>
              </c:pt>
              <c:pt idx="20">
                <c:v>San Luis Potosí</c:v>
              </c:pt>
              <c:pt idx="21">
                <c:v>Campeche</c:v>
              </c:pt>
              <c:pt idx="22">
                <c:v>Sonora</c:v>
              </c:pt>
              <c:pt idx="23">
                <c:v>Puebla</c:v>
              </c:pt>
              <c:pt idx="24">
                <c:v>Estado de México</c:v>
              </c:pt>
              <c:pt idx="25">
                <c:v>Jalisco</c:v>
              </c:pt>
              <c:pt idx="26">
                <c:v>Guanajuato</c:v>
              </c:pt>
              <c:pt idx="27">
                <c:v>Tamaulipas</c:v>
              </c:pt>
              <c:pt idx="28">
                <c:v>Nuevo León</c:v>
              </c:pt>
              <c:pt idx="29">
                <c:v>Baja California</c:v>
              </c:pt>
              <c:pt idx="30">
                <c:v>Coahuila</c:v>
              </c:pt>
              <c:pt idx="31">
                <c:v>Chihuahua</c:v>
              </c:pt>
            </c:strLit>
          </c:cat>
          <c:val>
            <c:numLit>
              <c:formatCode>General</c:formatCode>
              <c:ptCount val="32"/>
              <c:pt idx="0">
                <c:v>20.193000000000001</c:v>
              </c:pt>
              <c:pt idx="1">
                <c:v>22.646999999999998</c:v>
              </c:pt>
              <c:pt idx="2">
                <c:v>27.044</c:v>
              </c:pt>
              <c:pt idx="3">
                <c:v>125.864</c:v>
              </c:pt>
              <c:pt idx="4">
                <c:v>133.756</c:v>
              </c:pt>
              <c:pt idx="5">
                <c:v>152.97</c:v>
              </c:pt>
              <c:pt idx="6">
                <c:v>195.00800000000001</c:v>
              </c:pt>
              <c:pt idx="7">
                <c:v>265.85399999999998</c:v>
              </c:pt>
              <c:pt idx="8">
                <c:v>267.827</c:v>
              </c:pt>
              <c:pt idx="9">
                <c:v>378.36399999999998</c:v>
              </c:pt>
              <c:pt idx="10">
                <c:v>576.31799999999998</c:v>
              </c:pt>
              <c:pt idx="11">
                <c:v>655.88800000000003</c:v>
              </c:pt>
              <c:pt idx="12">
                <c:v>664.94799999999998</c:v>
              </c:pt>
              <c:pt idx="13">
                <c:v>709.30200000000002</c:v>
              </c:pt>
              <c:pt idx="14">
                <c:v>760.95100000000002</c:v>
              </c:pt>
              <c:pt idx="15">
                <c:v>779.03200000000004</c:v>
              </c:pt>
              <c:pt idx="16">
                <c:v>1154.451</c:v>
              </c:pt>
              <c:pt idx="17">
                <c:v>1592.7840000000001</c:v>
              </c:pt>
              <c:pt idx="18">
                <c:v>2833.7629999999999</c:v>
              </c:pt>
              <c:pt idx="19">
                <c:v>3296.373</c:v>
              </c:pt>
              <c:pt idx="20">
                <c:v>3948.72</c:v>
              </c:pt>
              <c:pt idx="21">
                <c:v>3948.944</c:v>
              </c:pt>
              <c:pt idx="22">
                <c:v>4395.7780000000002</c:v>
              </c:pt>
              <c:pt idx="23">
                <c:v>4469.1090000000004</c:v>
              </c:pt>
              <c:pt idx="24">
                <c:v>5032.0420000000004</c:v>
              </c:pt>
              <c:pt idx="25">
                <c:v>5350.7749999999996</c:v>
              </c:pt>
              <c:pt idx="26">
                <c:v>6108.0429999999997</c:v>
              </c:pt>
              <c:pt idx="27">
                <c:v>7443.1890000000003</c:v>
              </c:pt>
              <c:pt idx="28">
                <c:v>10399.183999999999</c:v>
              </c:pt>
              <c:pt idx="29">
                <c:v>10621.936</c:v>
              </c:pt>
              <c:pt idx="30">
                <c:v>13014.602000000001</c:v>
              </c:pt>
              <c:pt idx="31">
                <c:v>14121.241</c:v>
              </c:pt>
            </c:numLit>
          </c:val>
          <c:extLst>
            <c:ext xmlns:c16="http://schemas.microsoft.com/office/drawing/2014/chart" uri="{C3380CC4-5D6E-409C-BE32-E72D297353CC}">
              <c16:uniqueId val="{00000002-1F96-48E2-B623-4F69544521AD}"/>
            </c:ext>
          </c:extLst>
        </c:ser>
        <c:dLbls>
          <c:showLegendKey val="0"/>
          <c:showVal val="0"/>
          <c:showCatName val="0"/>
          <c:showSerName val="0"/>
          <c:showPercent val="0"/>
          <c:showBubbleSize val="0"/>
        </c:dLbls>
        <c:gapWidth val="182"/>
        <c:axId val="515706992"/>
        <c:axId val="515707976"/>
      </c:barChart>
      <c:catAx>
        <c:axId val="515706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15707976"/>
        <c:crosses val="autoZero"/>
        <c:auto val="1"/>
        <c:lblAlgn val="ctr"/>
        <c:lblOffset val="100"/>
        <c:noMultiLvlLbl val="0"/>
      </c:catAx>
      <c:valAx>
        <c:axId val="515707976"/>
        <c:scaling>
          <c:orientation val="minMax"/>
        </c:scaling>
        <c:delete val="1"/>
        <c:axPos val="b"/>
        <c:numFmt formatCode="General" sourceLinked="1"/>
        <c:majorTickMark val="none"/>
        <c:minorTickMark val="none"/>
        <c:tickLblPos val="nextTo"/>
        <c:crossAx val="515706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'F22'!$B$7</c:f>
              <c:strCache>
                <c:ptCount val="1"/>
                <c:pt idx="0">
                  <c:v>Exp MDD</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969-4B46-AE63-78795FE50B73}"/>
              </c:ext>
            </c:extLst>
          </c:dPt>
          <c:dPt>
            <c:idx val="1"/>
            <c:invertIfNegative val="0"/>
            <c:bubble3D val="0"/>
            <c:spPr>
              <a:solidFill>
                <a:srgbClr val="7C878E"/>
              </a:solidFill>
              <a:ln>
                <a:noFill/>
              </a:ln>
              <a:effectLst/>
            </c:spPr>
            <c:extLst>
              <c:ext xmlns:c16="http://schemas.microsoft.com/office/drawing/2014/chart" uri="{C3380CC4-5D6E-409C-BE32-E72D297353CC}">
                <c16:uniqueId val="{00000003-5969-4B46-AE63-78795FE50B73}"/>
              </c:ext>
            </c:extLst>
          </c:dPt>
          <c:dPt>
            <c:idx val="2"/>
            <c:invertIfNegative val="0"/>
            <c:bubble3D val="0"/>
            <c:spPr>
              <a:solidFill>
                <a:srgbClr val="7C878E"/>
              </a:solidFill>
              <a:ln>
                <a:noFill/>
              </a:ln>
              <a:effectLst/>
            </c:spPr>
            <c:extLst>
              <c:ext xmlns:c16="http://schemas.microsoft.com/office/drawing/2014/chart" uri="{C3380CC4-5D6E-409C-BE32-E72D297353CC}">
                <c16:uniqueId val="{00000005-5969-4B46-AE63-78795FE50B73}"/>
              </c:ext>
            </c:extLst>
          </c:dPt>
          <c:dPt>
            <c:idx val="3"/>
            <c:invertIfNegative val="0"/>
            <c:bubble3D val="0"/>
            <c:spPr>
              <a:solidFill>
                <a:srgbClr val="7C878E"/>
              </a:solidFill>
              <a:ln>
                <a:noFill/>
              </a:ln>
              <a:effectLst/>
            </c:spPr>
            <c:extLst>
              <c:ext xmlns:c16="http://schemas.microsoft.com/office/drawing/2014/chart" uri="{C3380CC4-5D6E-409C-BE32-E72D297353CC}">
                <c16:uniqueId val="{00000007-5969-4B46-AE63-78795FE50B73}"/>
              </c:ext>
            </c:extLst>
          </c:dPt>
          <c:dPt>
            <c:idx val="4"/>
            <c:invertIfNegative val="0"/>
            <c:bubble3D val="0"/>
            <c:spPr>
              <a:solidFill>
                <a:srgbClr val="7C878E"/>
              </a:solidFill>
              <a:ln>
                <a:noFill/>
              </a:ln>
              <a:effectLst/>
            </c:spPr>
            <c:extLst>
              <c:ext xmlns:c16="http://schemas.microsoft.com/office/drawing/2014/chart" uri="{C3380CC4-5D6E-409C-BE32-E72D297353CC}">
                <c16:uniqueId val="{00000009-5969-4B46-AE63-78795FE50B73}"/>
              </c:ext>
            </c:extLst>
          </c:dPt>
          <c:dPt>
            <c:idx val="5"/>
            <c:invertIfNegative val="0"/>
            <c:bubble3D val="0"/>
            <c:spPr>
              <a:solidFill>
                <a:srgbClr val="7C878E"/>
              </a:solidFill>
              <a:ln>
                <a:noFill/>
              </a:ln>
              <a:effectLst/>
            </c:spPr>
            <c:extLst>
              <c:ext xmlns:c16="http://schemas.microsoft.com/office/drawing/2014/chart" uri="{C3380CC4-5D6E-409C-BE32-E72D297353CC}">
                <c16:uniqueId val="{0000000B-5969-4B46-AE63-78795FE50B73}"/>
              </c:ext>
            </c:extLst>
          </c:dPt>
          <c:dPt>
            <c:idx val="6"/>
            <c:invertIfNegative val="0"/>
            <c:bubble3D val="0"/>
            <c:spPr>
              <a:solidFill>
                <a:srgbClr val="7C878E"/>
              </a:solidFill>
              <a:ln>
                <a:noFill/>
              </a:ln>
              <a:effectLst/>
            </c:spPr>
            <c:extLst>
              <c:ext xmlns:c16="http://schemas.microsoft.com/office/drawing/2014/chart" uri="{C3380CC4-5D6E-409C-BE32-E72D297353CC}">
                <c16:uniqueId val="{0000000D-5969-4B46-AE63-78795FE50B73}"/>
              </c:ext>
            </c:extLst>
          </c:dPt>
          <c:dPt>
            <c:idx val="7"/>
            <c:invertIfNegative val="0"/>
            <c:bubble3D val="0"/>
            <c:spPr>
              <a:solidFill>
                <a:srgbClr val="7C878E"/>
              </a:solidFill>
              <a:ln>
                <a:noFill/>
              </a:ln>
              <a:effectLst/>
            </c:spPr>
            <c:extLst>
              <c:ext xmlns:c16="http://schemas.microsoft.com/office/drawing/2014/chart" uri="{C3380CC4-5D6E-409C-BE32-E72D297353CC}">
                <c16:uniqueId val="{0000000F-5969-4B46-AE63-78795FE50B73}"/>
              </c:ext>
            </c:extLst>
          </c:dPt>
          <c:dPt>
            <c:idx val="8"/>
            <c:invertIfNegative val="0"/>
            <c:bubble3D val="0"/>
            <c:spPr>
              <a:solidFill>
                <a:srgbClr val="7C878E"/>
              </a:solidFill>
              <a:ln>
                <a:noFill/>
              </a:ln>
              <a:effectLst/>
            </c:spPr>
            <c:extLst>
              <c:ext xmlns:c16="http://schemas.microsoft.com/office/drawing/2014/chart" uri="{C3380CC4-5D6E-409C-BE32-E72D297353CC}">
                <c16:uniqueId val="{00000011-5969-4B46-AE63-78795FE50B73}"/>
              </c:ext>
            </c:extLst>
          </c:dPt>
          <c:dPt>
            <c:idx val="9"/>
            <c:invertIfNegative val="0"/>
            <c:bubble3D val="0"/>
            <c:spPr>
              <a:solidFill>
                <a:srgbClr val="7C878E"/>
              </a:solidFill>
              <a:ln>
                <a:noFill/>
              </a:ln>
              <a:effectLst/>
            </c:spPr>
            <c:extLst>
              <c:ext xmlns:c16="http://schemas.microsoft.com/office/drawing/2014/chart" uri="{C3380CC4-5D6E-409C-BE32-E72D297353CC}">
                <c16:uniqueId val="{00000013-5969-4B46-AE63-78795FE50B7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969-4B46-AE63-78795FE50B7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969-4B46-AE63-78795FE50B7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969-4B46-AE63-78795FE50B7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969-4B46-AE63-78795FE50B7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969-4B46-AE63-78795FE50B7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969-4B46-AE63-78795FE50B7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969-4B46-AE63-78795FE50B7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969-4B46-AE63-78795FE50B73}"/>
              </c:ext>
            </c:extLst>
          </c:dPt>
          <c:dPt>
            <c:idx val="20"/>
            <c:invertIfNegative val="0"/>
            <c:bubble3D val="0"/>
            <c:spPr>
              <a:solidFill>
                <a:srgbClr val="FBBB27"/>
              </a:solidFill>
              <a:ln>
                <a:noFill/>
              </a:ln>
              <a:effectLst/>
            </c:spPr>
            <c:extLst>
              <c:ext xmlns:c16="http://schemas.microsoft.com/office/drawing/2014/chart" uri="{C3380CC4-5D6E-409C-BE32-E72D297353CC}">
                <c16:uniqueId val="{00000026-392A-4E2F-9696-89135794DDC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'F22'!$A$8:$A$28</c:f>
              <c:strCache>
                <c:ptCount val="21"/>
                <c:pt idx="0">
                  <c:v>315 Fabricación de prendas de vestir</c:v>
                </c:pt>
                <c:pt idx="1">
                  <c:v>323 Impresión e industrias conexas</c:v>
                </c:pt>
                <c:pt idx="2">
                  <c:v> Subsectores no especificados</c:v>
                </c:pt>
                <c:pt idx="3">
                  <c:v>314 Fabricación de productos textiles, excepto prendas de vestir</c:v>
                </c:pt>
                <c:pt idx="4">
                  <c:v>324 Fabricación de productos derivados del petróleo y del carbón</c:v>
                </c:pt>
                <c:pt idx="5">
                  <c:v>337 Fabricación de muebles, colchones y persianas</c:v>
                </c:pt>
                <c:pt idx="6">
                  <c:v>313 Fabricación de insumos textiles y acabado de textiles</c:v>
                </c:pt>
                <c:pt idx="7">
                  <c:v>316 Curtido y acabado de cuero y piel, y fabricación de productos de cuero, piel y materiales sucedáneos</c:v>
                </c:pt>
                <c:pt idx="8">
                  <c:v>322 Industria del papel</c:v>
                </c:pt>
                <c:pt idx="9">
                  <c:v>333 Fabricación de maquinaria y equipo</c:v>
                </c:pt>
                <c:pt idx="10">
                  <c:v>339 Otras industrias manufactureras</c:v>
                </c:pt>
                <c:pt idx="11">
                  <c:v>327 Fabricación de productos a base de minerales no metálicos</c:v>
                </c:pt>
                <c:pt idx="12">
                  <c:v>331 Industrias metálicas básicas</c:v>
                </c:pt>
                <c:pt idx="13">
                  <c:v>335 Fabricación de accesorios, aparatos eléctricos y equipo de generación de energía eléctrica</c:v>
                </c:pt>
                <c:pt idx="14">
                  <c:v>332 Fabricación de productos metálicos</c:v>
                </c:pt>
                <c:pt idx="15">
                  <c:v>311 Industria alimentaria</c:v>
                </c:pt>
                <c:pt idx="16">
                  <c:v>325 Industria química</c:v>
                </c:pt>
                <c:pt idx="17">
                  <c:v>312 Industria de las bebidas y el tabaco</c:v>
                </c:pt>
                <c:pt idx="18">
                  <c:v>326 Industria del plástico y del hule</c:v>
                </c:pt>
                <c:pt idx="19">
                  <c:v>336 Fabricación de equipo de transporte</c:v>
                </c:pt>
                <c:pt idx="20">
                  <c:v>334 Fabricación de equipo de computación, comunicación, medición y de otros equipos, componentes y accesorios electrónicos</c:v>
                </c:pt>
              </c:strCache>
            </c:strRef>
          </c:cat>
          <c:val>
            <c:numRef>
              <c:f>'F22'!$B$8:$B$28</c:f>
              <c:numCache>
                <c:formatCode>_-* #,##0_-;\-* #,##0_-;_-* "-"??_-;_-@_-</c:formatCode>
                <c:ptCount val="21"/>
                <c:pt idx="0">
                  <c:v>0.45200000000000001</c:v>
                </c:pt>
                <c:pt idx="1">
                  <c:v>1.9730000000000001</c:v>
                </c:pt>
                <c:pt idx="2">
                  <c:v>2.1019999999999999</c:v>
                </c:pt>
                <c:pt idx="3">
                  <c:v>2.4910000000000001</c:v>
                </c:pt>
                <c:pt idx="4">
                  <c:v>4.0110000000000001</c:v>
                </c:pt>
                <c:pt idx="5">
                  <c:v>4.3170000000000002</c:v>
                </c:pt>
                <c:pt idx="6">
                  <c:v>6.5279999999999996</c:v>
                </c:pt>
                <c:pt idx="7">
                  <c:v>10.169</c:v>
                </c:pt>
                <c:pt idx="8">
                  <c:v>15.026</c:v>
                </c:pt>
                <c:pt idx="9">
                  <c:v>18</c:v>
                </c:pt>
                <c:pt idx="10">
                  <c:v>22.574999999999999</c:v>
                </c:pt>
                <c:pt idx="11">
                  <c:v>35.360999999999997</c:v>
                </c:pt>
                <c:pt idx="12">
                  <c:v>45.548000000000002</c:v>
                </c:pt>
                <c:pt idx="13">
                  <c:v>47.853999999999999</c:v>
                </c:pt>
                <c:pt idx="14">
                  <c:v>77.364000000000004</c:v>
                </c:pt>
                <c:pt idx="15">
                  <c:v>191.21100000000001</c:v>
                </c:pt>
                <c:pt idx="16">
                  <c:v>205.31899999999999</c:v>
                </c:pt>
                <c:pt idx="17">
                  <c:v>461.16300000000001</c:v>
                </c:pt>
                <c:pt idx="18">
                  <c:v>633.25699999999995</c:v>
                </c:pt>
                <c:pt idx="19">
                  <c:v>670.39400000000001</c:v>
                </c:pt>
                <c:pt idx="20">
                  <c:v>2895.6590000000001</c:v>
                </c:pt>
              </c:numCache>
            </c:numRef>
          </c:val>
          <c:extLst>
            <c:ext xmlns:c16="http://schemas.microsoft.com/office/drawing/2014/chart" uri="{C3380CC4-5D6E-409C-BE32-E72D297353CC}">
              <c16:uniqueId val="{00000024-5969-4B46-AE63-78795FE50B7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278-41D5-8546-2FBF76368DE5}"/>
              </c:ext>
            </c:extLst>
          </c:dPt>
          <c:dPt>
            <c:idx val="1"/>
            <c:invertIfNegative val="0"/>
            <c:bubble3D val="0"/>
            <c:spPr>
              <a:solidFill>
                <a:srgbClr val="7C878E"/>
              </a:solidFill>
              <a:ln>
                <a:noFill/>
              </a:ln>
              <a:effectLst/>
            </c:spPr>
            <c:extLst>
              <c:ext xmlns:c16="http://schemas.microsoft.com/office/drawing/2014/chart" uri="{C3380CC4-5D6E-409C-BE32-E72D297353CC}">
                <c16:uniqueId val="{00000003-4278-41D5-8546-2FBF76368DE5}"/>
              </c:ext>
            </c:extLst>
          </c:dPt>
          <c:dPt>
            <c:idx val="2"/>
            <c:invertIfNegative val="0"/>
            <c:bubble3D val="0"/>
            <c:spPr>
              <a:solidFill>
                <a:srgbClr val="7C878E"/>
              </a:solidFill>
              <a:ln>
                <a:noFill/>
              </a:ln>
              <a:effectLst/>
            </c:spPr>
            <c:extLst>
              <c:ext xmlns:c16="http://schemas.microsoft.com/office/drawing/2014/chart" uri="{C3380CC4-5D6E-409C-BE32-E72D297353CC}">
                <c16:uniqueId val="{00000005-4278-41D5-8546-2FBF76368DE5}"/>
              </c:ext>
            </c:extLst>
          </c:dPt>
          <c:dPt>
            <c:idx val="3"/>
            <c:invertIfNegative val="0"/>
            <c:bubble3D val="0"/>
            <c:spPr>
              <a:solidFill>
                <a:srgbClr val="7C878E"/>
              </a:solidFill>
              <a:ln>
                <a:noFill/>
              </a:ln>
              <a:effectLst/>
            </c:spPr>
            <c:extLst>
              <c:ext xmlns:c16="http://schemas.microsoft.com/office/drawing/2014/chart" uri="{C3380CC4-5D6E-409C-BE32-E72D297353CC}">
                <c16:uniqueId val="{00000007-4278-41D5-8546-2FBF76368DE5}"/>
              </c:ext>
            </c:extLst>
          </c:dPt>
          <c:dPt>
            <c:idx val="4"/>
            <c:invertIfNegative val="0"/>
            <c:bubble3D val="0"/>
            <c:spPr>
              <a:solidFill>
                <a:srgbClr val="7C878E"/>
              </a:solidFill>
              <a:ln>
                <a:noFill/>
              </a:ln>
              <a:effectLst/>
            </c:spPr>
            <c:extLst>
              <c:ext xmlns:c16="http://schemas.microsoft.com/office/drawing/2014/chart" uri="{C3380CC4-5D6E-409C-BE32-E72D297353CC}">
                <c16:uniqueId val="{00000009-4278-41D5-8546-2FBF76368DE5}"/>
              </c:ext>
            </c:extLst>
          </c:dPt>
          <c:dPt>
            <c:idx val="5"/>
            <c:invertIfNegative val="0"/>
            <c:bubble3D val="0"/>
            <c:spPr>
              <a:solidFill>
                <a:srgbClr val="7C878E"/>
              </a:solidFill>
              <a:ln>
                <a:noFill/>
              </a:ln>
              <a:effectLst/>
            </c:spPr>
            <c:extLst>
              <c:ext xmlns:c16="http://schemas.microsoft.com/office/drawing/2014/chart" uri="{C3380CC4-5D6E-409C-BE32-E72D297353CC}">
                <c16:uniqueId val="{0000000B-4278-41D5-8546-2FBF76368DE5}"/>
              </c:ext>
            </c:extLst>
          </c:dPt>
          <c:dPt>
            <c:idx val="6"/>
            <c:invertIfNegative val="0"/>
            <c:bubble3D val="0"/>
            <c:spPr>
              <a:solidFill>
                <a:srgbClr val="7C878E"/>
              </a:solidFill>
              <a:ln>
                <a:noFill/>
              </a:ln>
              <a:effectLst/>
            </c:spPr>
            <c:extLst>
              <c:ext xmlns:c16="http://schemas.microsoft.com/office/drawing/2014/chart" uri="{C3380CC4-5D6E-409C-BE32-E72D297353CC}">
                <c16:uniqueId val="{0000000D-4278-41D5-8546-2FBF76368DE5}"/>
              </c:ext>
            </c:extLst>
          </c:dPt>
          <c:dPt>
            <c:idx val="7"/>
            <c:invertIfNegative val="0"/>
            <c:bubble3D val="0"/>
            <c:spPr>
              <a:solidFill>
                <a:srgbClr val="7C878E"/>
              </a:solidFill>
              <a:ln>
                <a:noFill/>
              </a:ln>
              <a:effectLst/>
            </c:spPr>
            <c:extLst>
              <c:ext xmlns:c16="http://schemas.microsoft.com/office/drawing/2014/chart" uri="{C3380CC4-5D6E-409C-BE32-E72D297353CC}">
                <c16:uniqueId val="{0000000F-4278-41D5-8546-2FBF76368DE5}"/>
              </c:ext>
            </c:extLst>
          </c:dPt>
          <c:dPt>
            <c:idx val="8"/>
            <c:invertIfNegative val="0"/>
            <c:bubble3D val="0"/>
            <c:spPr>
              <a:solidFill>
                <a:srgbClr val="7C878E"/>
              </a:solidFill>
              <a:ln>
                <a:noFill/>
              </a:ln>
              <a:effectLst/>
            </c:spPr>
            <c:extLst>
              <c:ext xmlns:c16="http://schemas.microsoft.com/office/drawing/2014/chart" uri="{C3380CC4-5D6E-409C-BE32-E72D297353CC}">
                <c16:uniqueId val="{00000011-4278-41D5-8546-2FBF76368DE5}"/>
              </c:ext>
            </c:extLst>
          </c:dPt>
          <c:dPt>
            <c:idx val="9"/>
            <c:invertIfNegative val="0"/>
            <c:bubble3D val="0"/>
            <c:spPr>
              <a:solidFill>
                <a:srgbClr val="7C878E"/>
              </a:solidFill>
              <a:ln>
                <a:noFill/>
              </a:ln>
              <a:effectLst/>
            </c:spPr>
            <c:extLst>
              <c:ext xmlns:c16="http://schemas.microsoft.com/office/drawing/2014/chart" uri="{C3380CC4-5D6E-409C-BE32-E72D297353CC}">
                <c16:uniqueId val="{00000013-4278-41D5-8546-2FBF76368DE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278-41D5-8546-2FBF76368DE5}"/>
              </c:ext>
            </c:extLst>
          </c:dPt>
          <c:dPt>
            <c:idx val="11"/>
            <c:invertIfNegative val="0"/>
            <c:bubble3D val="0"/>
            <c:spPr>
              <a:solidFill>
                <a:srgbClr val="FBBB27"/>
              </a:solidFill>
              <a:ln>
                <a:noFill/>
              </a:ln>
              <a:effectLst/>
            </c:spPr>
            <c:extLst>
              <c:ext xmlns:c16="http://schemas.microsoft.com/office/drawing/2014/chart" uri="{C3380CC4-5D6E-409C-BE32-E72D297353CC}">
                <c16:uniqueId val="{00000017-4278-41D5-8546-2FBF76368DE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278-41D5-8546-2FBF76368DE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278-41D5-8546-2FBF76368DE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278-41D5-8546-2FBF76368DE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278-41D5-8546-2FBF76368DE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278-41D5-8546-2FBF76368DE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278-41D5-8546-2FBF76368DE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Tlaxcala</c:v>
              </c:pt>
              <c:pt idx="1">
                <c:v>CDMX</c:v>
              </c:pt>
              <c:pt idx="2">
                <c:v>Estado de México</c:v>
              </c:pt>
              <c:pt idx="3">
                <c:v>Guanajuato</c:v>
              </c:pt>
              <c:pt idx="4">
                <c:v>Coahuila</c:v>
              </c:pt>
              <c:pt idx="5">
                <c:v>San Luis Potosí</c:v>
              </c:pt>
              <c:pt idx="6">
                <c:v>Aguascalientes</c:v>
              </c:pt>
              <c:pt idx="7">
                <c:v>Querétaro</c:v>
              </c:pt>
              <c:pt idx="8">
                <c:v>Sonora</c:v>
              </c:pt>
              <c:pt idx="9">
                <c:v>Nuevo León</c:v>
              </c:pt>
              <c:pt idx="10">
                <c:v>Tamaulipas</c:v>
              </c:pt>
              <c:pt idx="11">
                <c:v>Jalisco</c:v>
              </c:pt>
              <c:pt idx="12">
                <c:v>Baja California</c:v>
              </c:pt>
              <c:pt idx="13">
                <c:v>Chihuahua</c:v>
              </c:pt>
            </c:strLit>
          </c:cat>
          <c:val>
            <c:numLit>
              <c:formatCode>General</c:formatCode>
              <c:ptCount val="14"/>
              <c:pt idx="0">
                <c:v>4.0039999999999996</c:v>
              </c:pt>
              <c:pt idx="1">
                <c:v>10.916</c:v>
              </c:pt>
              <c:pt idx="2">
                <c:v>35.765000000000001</c:v>
              </c:pt>
              <c:pt idx="3">
                <c:v>39.314999999999998</c:v>
              </c:pt>
              <c:pt idx="4">
                <c:v>77.688999999999993</c:v>
              </c:pt>
              <c:pt idx="5">
                <c:v>80.355000000000004</c:v>
              </c:pt>
              <c:pt idx="6">
                <c:v>281.99200000000002</c:v>
              </c:pt>
              <c:pt idx="7">
                <c:v>316.63799999999998</c:v>
              </c:pt>
              <c:pt idx="8">
                <c:v>572.255</c:v>
              </c:pt>
              <c:pt idx="9">
                <c:v>607.36099999999999</c:v>
              </c:pt>
              <c:pt idx="10">
                <c:v>2150.424</c:v>
              </c:pt>
              <c:pt idx="11">
                <c:v>2895.6590000000001</c:v>
              </c:pt>
              <c:pt idx="12">
                <c:v>3725.7190000000001</c:v>
              </c:pt>
              <c:pt idx="13">
                <c:v>6972.8530000000001</c:v>
              </c:pt>
            </c:numLit>
          </c:val>
          <c:extLst>
            <c:ext xmlns:c16="http://schemas.microsoft.com/office/drawing/2014/chart" uri="{C3380CC4-5D6E-409C-BE32-E72D297353CC}">
              <c16:uniqueId val="{00000024-4278-41D5-8546-2FBF76368DE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bg2">
                <a:lumMod val="50000"/>
              </a:schemeClr>
            </a:solidFill>
            <a:ln>
              <a:noFill/>
            </a:ln>
            <a:effectLst/>
          </c:spPr>
          <c:invertIfNegative val="0"/>
          <c:dPt>
            <c:idx val="12"/>
            <c:invertIfNegative val="0"/>
            <c:bubble3D val="0"/>
            <c:spPr>
              <a:solidFill>
                <a:schemeClr val="accent4"/>
              </a:solidFill>
              <a:ln>
                <a:noFill/>
              </a:ln>
              <a:effectLst/>
            </c:spPr>
            <c:extLst>
              <c:ext xmlns:c16="http://schemas.microsoft.com/office/drawing/2014/chart" uri="{C3380CC4-5D6E-409C-BE32-E72D297353CC}">
                <c16:uniqueId val="{00000001-81EE-4DFB-BD59-C5C51989D5EC}"/>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Lit>
          </c:cat>
          <c:val>
            <c:numLit>
              <c:formatCode>General</c:formatCode>
              <c:ptCount val="13"/>
              <c:pt idx="0">
                <c:v>10832.093999999999</c:v>
              </c:pt>
              <c:pt idx="1">
                <c:v>11583.694</c:v>
              </c:pt>
              <c:pt idx="2">
                <c:v>11071.709000000001</c:v>
              </c:pt>
              <c:pt idx="3">
                <c:v>13837.777</c:v>
              </c:pt>
              <c:pt idx="4">
                <c:v>11452.138999999999</c:v>
              </c:pt>
              <c:pt idx="5">
                <c:v>14337.415999999999</c:v>
              </c:pt>
              <c:pt idx="6">
                <c:v>14936.549000000001</c:v>
              </c:pt>
              <c:pt idx="7">
                <c:v>13679.807000000001</c:v>
              </c:pt>
              <c:pt idx="8">
                <c:v>14657.45</c:v>
              </c:pt>
              <c:pt idx="9">
                <c:v>13936.191999999999</c:v>
              </c:pt>
              <c:pt idx="10">
                <c:v>13494.003000000001</c:v>
              </c:pt>
              <c:pt idx="11">
                <c:v>14936.164000000001</c:v>
              </c:pt>
              <c:pt idx="12">
                <c:v>15798.948</c:v>
              </c:pt>
            </c:numLit>
          </c:val>
          <c:extLst>
            <c:ext xmlns:c16="http://schemas.microsoft.com/office/drawing/2014/chart" uri="{C3380CC4-5D6E-409C-BE32-E72D297353CC}">
              <c16:uniqueId val="{00000002-81EE-4DFB-BD59-C5C51989D5EC}"/>
            </c:ext>
          </c:extLst>
        </c:ser>
        <c:dLbls>
          <c:showLegendKey val="0"/>
          <c:showVal val="0"/>
          <c:showCatName val="0"/>
          <c:showSerName val="0"/>
          <c:showPercent val="0"/>
          <c:showBubbleSize val="0"/>
        </c:dLbls>
        <c:gapWidth val="150"/>
        <c:axId val="140052736"/>
        <c:axId val="140062720"/>
      </c:barChart>
      <c:catAx>
        <c:axId val="14005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0062720"/>
        <c:crosses val="autoZero"/>
        <c:auto val="1"/>
        <c:lblAlgn val="ctr"/>
        <c:lblOffset val="100"/>
        <c:noMultiLvlLbl val="0"/>
      </c:catAx>
      <c:valAx>
        <c:axId val="140062720"/>
        <c:scaling>
          <c:orientation val="minMax"/>
        </c:scaling>
        <c:delete val="1"/>
        <c:axPos val="l"/>
        <c:numFmt formatCode="General" sourceLinked="1"/>
        <c:majorTickMark val="none"/>
        <c:minorTickMark val="none"/>
        <c:tickLblPos val="nextTo"/>
        <c:crossAx val="1400527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6C9-47A1-8DDB-F3FBF78AA683}"/>
              </c:ext>
            </c:extLst>
          </c:dPt>
          <c:dPt>
            <c:idx val="1"/>
            <c:invertIfNegative val="0"/>
            <c:bubble3D val="0"/>
            <c:spPr>
              <a:solidFill>
                <a:srgbClr val="7C878E"/>
              </a:solidFill>
              <a:ln>
                <a:noFill/>
              </a:ln>
              <a:effectLst/>
            </c:spPr>
            <c:extLst>
              <c:ext xmlns:c16="http://schemas.microsoft.com/office/drawing/2014/chart" uri="{C3380CC4-5D6E-409C-BE32-E72D297353CC}">
                <c16:uniqueId val="{00000003-F6C9-47A1-8DDB-F3FBF78AA683}"/>
              </c:ext>
            </c:extLst>
          </c:dPt>
          <c:dPt>
            <c:idx val="2"/>
            <c:invertIfNegative val="0"/>
            <c:bubble3D val="0"/>
            <c:spPr>
              <a:solidFill>
                <a:srgbClr val="7C878E"/>
              </a:solidFill>
              <a:ln>
                <a:noFill/>
              </a:ln>
              <a:effectLst/>
            </c:spPr>
            <c:extLst>
              <c:ext xmlns:c16="http://schemas.microsoft.com/office/drawing/2014/chart" uri="{C3380CC4-5D6E-409C-BE32-E72D297353CC}">
                <c16:uniqueId val="{00000005-F6C9-47A1-8DDB-F3FBF78AA683}"/>
              </c:ext>
            </c:extLst>
          </c:dPt>
          <c:dPt>
            <c:idx val="3"/>
            <c:invertIfNegative val="0"/>
            <c:bubble3D val="0"/>
            <c:spPr>
              <a:solidFill>
                <a:srgbClr val="7C878E"/>
              </a:solidFill>
              <a:ln>
                <a:noFill/>
              </a:ln>
              <a:effectLst/>
            </c:spPr>
            <c:extLst>
              <c:ext xmlns:c16="http://schemas.microsoft.com/office/drawing/2014/chart" uri="{C3380CC4-5D6E-409C-BE32-E72D297353CC}">
                <c16:uniqueId val="{00000007-F6C9-47A1-8DDB-F3FBF78AA683}"/>
              </c:ext>
            </c:extLst>
          </c:dPt>
          <c:dPt>
            <c:idx val="4"/>
            <c:invertIfNegative val="0"/>
            <c:bubble3D val="0"/>
            <c:spPr>
              <a:solidFill>
                <a:srgbClr val="7C878E"/>
              </a:solidFill>
              <a:ln>
                <a:noFill/>
              </a:ln>
              <a:effectLst/>
            </c:spPr>
            <c:extLst>
              <c:ext xmlns:c16="http://schemas.microsoft.com/office/drawing/2014/chart" uri="{C3380CC4-5D6E-409C-BE32-E72D297353CC}">
                <c16:uniqueId val="{00000009-F6C9-47A1-8DDB-F3FBF78AA683}"/>
              </c:ext>
            </c:extLst>
          </c:dPt>
          <c:dPt>
            <c:idx val="5"/>
            <c:invertIfNegative val="0"/>
            <c:bubble3D val="0"/>
            <c:spPr>
              <a:solidFill>
                <a:srgbClr val="7C878E"/>
              </a:solidFill>
              <a:ln>
                <a:noFill/>
              </a:ln>
              <a:effectLst/>
            </c:spPr>
            <c:extLst>
              <c:ext xmlns:c16="http://schemas.microsoft.com/office/drawing/2014/chart" uri="{C3380CC4-5D6E-409C-BE32-E72D297353CC}">
                <c16:uniqueId val="{0000000B-F6C9-47A1-8DDB-F3FBF78AA683}"/>
              </c:ext>
            </c:extLst>
          </c:dPt>
          <c:dPt>
            <c:idx val="6"/>
            <c:invertIfNegative val="0"/>
            <c:bubble3D val="0"/>
            <c:spPr>
              <a:solidFill>
                <a:srgbClr val="7C878E"/>
              </a:solidFill>
              <a:ln>
                <a:noFill/>
              </a:ln>
              <a:effectLst/>
            </c:spPr>
            <c:extLst>
              <c:ext xmlns:c16="http://schemas.microsoft.com/office/drawing/2014/chart" uri="{C3380CC4-5D6E-409C-BE32-E72D297353CC}">
                <c16:uniqueId val="{0000000D-F6C9-47A1-8DDB-F3FBF78AA683}"/>
              </c:ext>
            </c:extLst>
          </c:dPt>
          <c:dPt>
            <c:idx val="7"/>
            <c:invertIfNegative val="0"/>
            <c:bubble3D val="0"/>
            <c:spPr>
              <a:solidFill>
                <a:srgbClr val="7C878E"/>
              </a:solidFill>
              <a:ln>
                <a:noFill/>
              </a:ln>
              <a:effectLst/>
            </c:spPr>
            <c:extLst>
              <c:ext xmlns:c16="http://schemas.microsoft.com/office/drawing/2014/chart" uri="{C3380CC4-5D6E-409C-BE32-E72D297353CC}">
                <c16:uniqueId val="{0000000F-F6C9-47A1-8DDB-F3FBF78AA683}"/>
              </c:ext>
            </c:extLst>
          </c:dPt>
          <c:dPt>
            <c:idx val="8"/>
            <c:invertIfNegative val="0"/>
            <c:bubble3D val="0"/>
            <c:spPr>
              <a:solidFill>
                <a:srgbClr val="7C878E"/>
              </a:solidFill>
              <a:ln>
                <a:noFill/>
              </a:ln>
              <a:effectLst/>
            </c:spPr>
            <c:extLst>
              <c:ext xmlns:c16="http://schemas.microsoft.com/office/drawing/2014/chart" uri="{C3380CC4-5D6E-409C-BE32-E72D297353CC}">
                <c16:uniqueId val="{00000011-F6C9-47A1-8DDB-F3FBF78AA683}"/>
              </c:ext>
            </c:extLst>
          </c:dPt>
          <c:dPt>
            <c:idx val="9"/>
            <c:invertIfNegative val="0"/>
            <c:bubble3D val="0"/>
            <c:spPr>
              <a:solidFill>
                <a:srgbClr val="7C878E"/>
              </a:solidFill>
              <a:ln>
                <a:noFill/>
              </a:ln>
              <a:effectLst/>
            </c:spPr>
            <c:extLst>
              <c:ext xmlns:c16="http://schemas.microsoft.com/office/drawing/2014/chart" uri="{C3380CC4-5D6E-409C-BE32-E72D297353CC}">
                <c16:uniqueId val="{00000013-F6C9-47A1-8DDB-F3FBF78AA68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6C9-47A1-8DDB-F3FBF78AA68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6C9-47A1-8DDB-F3FBF78AA68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6C9-47A1-8DDB-F3FBF78AA68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6C9-47A1-8DDB-F3FBF78AA68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6C9-47A1-8DDB-F3FBF78AA68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6C9-47A1-8DDB-F3FBF78AA68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6C9-47A1-8DDB-F3FBF78AA68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6C9-47A1-8DDB-F3FBF78AA683}"/>
              </c:ext>
            </c:extLst>
          </c:dPt>
          <c:dPt>
            <c:idx val="21"/>
            <c:invertIfNegative val="0"/>
            <c:bubble3D val="0"/>
            <c:spPr>
              <a:solidFill>
                <a:srgbClr val="FBBA31"/>
              </a:solidFill>
              <a:ln>
                <a:noFill/>
              </a:ln>
              <a:effectLst/>
            </c:spPr>
            <c:extLst>
              <c:ext xmlns:c16="http://schemas.microsoft.com/office/drawing/2014/chart" uri="{C3380CC4-5D6E-409C-BE32-E72D297353CC}">
                <c16:uniqueId val="{00000025-F6C9-47A1-8DDB-F3FBF78AA683}"/>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2"/>
              <c:pt idx="0">
                <c:v>Fabricación de prendas de vestir</c:v>
              </c:pt>
              <c:pt idx="1">
                <c:v>Subsectores no especificados</c:v>
              </c:pt>
              <c:pt idx="2">
                <c:v>Industria de la madera</c:v>
              </c:pt>
              <c:pt idx="3">
                <c:v>Impresión e industrias conexas</c:v>
              </c:pt>
              <c:pt idx="4">
                <c:v>Fabricación de productos textiles, excepto prendas de vestir</c:v>
              </c:pt>
              <c:pt idx="5">
                <c:v>Fabricación de productos derivados del petróleo y del carbón</c:v>
              </c:pt>
              <c:pt idx="6">
                <c:v>Fabricación de muebles, colchones y persianas</c:v>
              </c:pt>
              <c:pt idx="7">
                <c:v>Fabricación de insumos textiles y acabado de textiles</c:v>
              </c:pt>
              <c:pt idx="8">
                <c:v>Curtido y acabado de cuero y piel, y fabricación de productos de cuero, piel y materiales sucedáneos</c:v>
              </c:pt>
              <c:pt idx="9">
                <c:v>Industria del papel</c:v>
              </c:pt>
              <c:pt idx="10">
                <c:v>Fabricación de maquinaria y equipo</c:v>
              </c:pt>
              <c:pt idx="11">
                <c:v>Otras industrias manufactureras</c:v>
              </c:pt>
              <c:pt idx="12">
                <c:v>Fabricación de productos a base de minerales no metálicos</c:v>
              </c:pt>
              <c:pt idx="13">
                <c:v>Industrias metálicas básicas</c:v>
              </c:pt>
              <c:pt idx="14">
                <c:v>Fabricación de accesorios, aparatos eléctricos y equipo de generación de energía eléctrica</c:v>
              </c:pt>
              <c:pt idx="15">
                <c:v>Fabricación de productos metálicos</c:v>
              </c:pt>
              <c:pt idx="16">
                <c:v>Industria alimentaria</c:v>
              </c:pt>
              <c:pt idx="17">
                <c:v>Industria química</c:v>
              </c:pt>
              <c:pt idx="18">
                <c:v>Industria de las bebidas y el tabaco</c:v>
              </c:pt>
              <c:pt idx="19">
                <c:v>Industria del plástico y del hule</c:v>
              </c:pt>
              <c:pt idx="20">
                <c:v>Fabricación de equipo de transporte</c:v>
              </c:pt>
              <c:pt idx="21">
                <c:v>Fabricación de equipo de computación, comunicación, medición y de otros equipos, componentes y accesorios electrónicos</c:v>
              </c:pt>
            </c:strLit>
          </c:cat>
          <c:val>
            <c:numLit>
              <c:formatCode>General</c:formatCode>
              <c:ptCount val="22"/>
              <c:pt idx="0">
                <c:v>1.2789999999999999</c:v>
              </c:pt>
              <c:pt idx="1">
                <c:v>3.6280000000000001</c:v>
              </c:pt>
              <c:pt idx="2">
                <c:v>4.0049999999999999</c:v>
              </c:pt>
              <c:pt idx="3">
                <c:v>5.56</c:v>
              </c:pt>
              <c:pt idx="4">
                <c:v>7.4059999999999997</c:v>
              </c:pt>
              <c:pt idx="5">
                <c:v>12.878</c:v>
              </c:pt>
              <c:pt idx="6">
                <c:v>13.026</c:v>
              </c:pt>
              <c:pt idx="7">
                <c:v>18.882999999999999</c:v>
              </c:pt>
              <c:pt idx="8">
                <c:v>24.654</c:v>
              </c:pt>
              <c:pt idx="9">
                <c:v>32.457999999999998</c:v>
              </c:pt>
              <c:pt idx="10">
                <c:v>37.584000000000003</c:v>
              </c:pt>
              <c:pt idx="11">
                <c:v>62.908000000000001</c:v>
              </c:pt>
              <c:pt idx="12">
                <c:v>101.40900000000001</c:v>
              </c:pt>
              <c:pt idx="13">
                <c:v>133.964</c:v>
              </c:pt>
              <c:pt idx="14">
                <c:v>142.74299999999999</c:v>
              </c:pt>
              <c:pt idx="15">
                <c:v>224.80799999999999</c:v>
              </c:pt>
              <c:pt idx="16">
                <c:v>526.60599999999999</c:v>
              </c:pt>
              <c:pt idx="17">
                <c:v>586.28300000000002</c:v>
              </c:pt>
              <c:pt idx="18">
                <c:v>1298.5309999999999</c:v>
              </c:pt>
              <c:pt idx="19">
                <c:v>1765.508</c:v>
              </c:pt>
              <c:pt idx="20">
                <c:v>2019.5440000000001</c:v>
              </c:pt>
              <c:pt idx="21">
                <c:v>8774.8549999999996</c:v>
              </c:pt>
            </c:numLit>
          </c:val>
          <c:extLst>
            <c:ext xmlns:c16="http://schemas.microsoft.com/office/drawing/2014/chart" uri="{C3380CC4-5D6E-409C-BE32-E72D297353CC}">
              <c16:uniqueId val="{00000026-F6C9-47A1-8DDB-F3FBF78AA68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16671976696556"/>
          <c:y val="3.0441400304414001E-2"/>
          <c:w val="0.80007312669731312"/>
          <c:h val="0.93059712284822849"/>
        </c:manualLayout>
      </c:layout>
      <c:barChart>
        <c:barDir val="bar"/>
        <c:grouping val="clustered"/>
        <c:varyColors val="0"/>
        <c:ser>
          <c:idx val="0"/>
          <c:order val="0"/>
          <c:spPr>
            <a:solidFill>
              <a:schemeClr val="bg1">
                <a:lumMod val="50000"/>
              </a:schemeClr>
            </a:solidFill>
            <a:ln>
              <a:noFill/>
            </a:ln>
            <a:effectLst/>
          </c:spPr>
          <c:invertIfNegative val="0"/>
          <c:dPt>
            <c:idx val="28"/>
            <c:invertIfNegative val="0"/>
            <c:bubble3D val="0"/>
            <c:spPr>
              <a:solidFill>
                <a:srgbClr val="FFC000"/>
              </a:solidFill>
              <a:ln>
                <a:noFill/>
              </a:ln>
              <a:effectLst/>
            </c:spPr>
            <c:extLst>
              <c:ext xmlns:c16="http://schemas.microsoft.com/office/drawing/2014/chart" uri="{C3380CC4-5D6E-409C-BE32-E72D297353CC}">
                <c16:uniqueId val="{00000001-2DFE-4237-96FD-34ED721013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'F3'!$A$7:$A$38</c:f>
              <c:strCache>
                <c:ptCount val="32"/>
                <c:pt idx="0">
                  <c:v>Tlaxcala</c:v>
                </c:pt>
                <c:pt idx="1">
                  <c:v>Colima</c:v>
                </c:pt>
                <c:pt idx="2">
                  <c:v>Nayarit</c:v>
                </c:pt>
                <c:pt idx="3">
                  <c:v>Zacatecas</c:v>
                </c:pt>
                <c:pt idx="4">
                  <c:v>Baja California Sur</c:v>
                </c:pt>
                <c:pt idx="5">
                  <c:v>Durango</c:v>
                </c:pt>
                <c:pt idx="6">
                  <c:v>Morelos</c:v>
                </c:pt>
                <c:pt idx="7">
                  <c:v>Aguascalientes</c:v>
                </c:pt>
                <c:pt idx="8">
                  <c:v>Guerrero</c:v>
                </c:pt>
                <c:pt idx="9">
                  <c:v>Yucatán</c:v>
                </c:pt>
                <c:pt idx="10">
                  <c:v>Oaxaca</c:v>
                </c:pt>
                <c:pt idx="11">
                  <c:v>Hidalgo</c:v>
                </c:pt>
                <c:pt idx="12">
                  <c:v>Chiapas</c:v>
                </c:pt>
                <c:pt idx="13">
                  <c:v>Quintana Roo</c:v>
                </c:pt>
                <c:pt idx="14">
                  <c:v>San Luis Potosí</c:v>
                </c:pt>
                <c:pt idx="15">
                  <c:v>Sinaloa</c:v>
                </c:pt>
                <c:pt idx="16">
                  <c:v>Querétaro</c:v>
                </c:pt>
                <c:pt idx="17">
                  <c:v>Michoacán</c:v>
                </c:pt>
                <c:pt idx="18">
                  <c:v>Tabasco</c:v>
                </c:pt>
                <c:pt idx="19">
                  <c:v>Tamaulipas</c:v>
                </c:pt>
                <c:pt idx="20">
                  <c:v>Campeche</c:v>
                </c:pt>
                <c:pt idx="21">
                  <c:v>Baja California</c:v>
                </c:pt>
                <c:pt idx="22">
                  <c:v>Chihuahua</c:v>
                </c:pt>
                <c:pt idx="23">
                  <c:v>Sonora</c:v>
                </c:pt>
                <c:pt idx="24">
                  <c:v>Puebla</c:v>
                </c:pt>
                <c:pt idx="25">
                  <c:v>Coahuila</c:v>
                </c:pt>
                <c:pt idx="26">
                  <c:v>Guanajuato</c:v>
                </c:pt>
                <c:pt idx="27">
                  <c:v>Veracruz</c:v>
                </c:pt>
                <c:pt idx="28">
                  <c:v>Jalisco</c:v>
                </c:pt>
                <c:pt idx="29">
                  <c:v>Nuevo León</c:v>
                </c:pt>
                <c:pt idx="30">
                  <c:v>Estado de México</c:v>
                </c:pt>
                <c:pt idx="31">
                  <c:v>Ciudad de México</c:v>
                </c:pt>
              </c:strCache>
            </c:strRef>
          </c:cat>
          <c:val>
            <c:numRef>
              <c:f>'F3'!$B$7:$B$38</c:f>
              <c:numCache>
                <c:formatCode>0.0%</c:formatCode>
                <c:ptCount val="32"/>
                <c:pt idx="0">
                  <c:v>5.6110868883766157E-3</c:v>
                </c:pt>
                <c:pt idx="1">
                  <c:v>6.0943472712708998E-3</c:v>
                </c:pt>
                <c:pt idx="2">
                  <c:v>6.7880141090554012E-3</c:v>
                </c:pt>
                <c:pt idx="3">
                  <c:v>8.7921085729885488E-3</c:v>
                </c:pt>
                <c:pt idx="4">
                  <c:v>9.822535031808138E-3</c:v>
                </c:pt>
                <c:pt idx="5">
                  <c:v>1.1341738339536968E-2</c:v>
                </c:pt>
                <c:pt idx="6">
                  <c:v>1.1347583790067027E-2</c:v>
                </c:pt>
                <c:pt idx="7">
                  <c:v>1.3109055161806507E-2</c:v>
                </c:pt>
                <c:pt idx="8">
                  <c:v>1.3695640133018027E-2</c:v>
                </c:pt>
                <c:pt idx="9">
                  <c:v>1.4596635988638529E-2</c:v>
                </c:pt>
                <c:pt idx="10">
                  <c:v>1.4778949386979177E-2</c:v>
                </c:pt>
                <c:pt idx="11">
                  <c:v>1.5364709754783072E-2</c:v>
                </c:pt>
                <c:pt idx="12">
                  <c:v>1.56065018172095E-2</c:v>
                </c:pt>
                <c:pt idx="13">
                  <c:v>1.6267239199117305E-2</c:v>
                </c:pt>
                <c:pt idx="14">
                  <c:v>2.1088268816161472E-2</c:v>
                </c:pt>
                <c:pt idx="15">
                  <c:v>2.2314648339749728E-2</c:v>
                </c:pt>
                <c:pt idx="16">
                  <c:v>2.3327015600615609E-2</c:v>
                </c:pt>
                <c:pt idx="17">
                  <c:v>2.4259616123715032E-2</c:v>
                </c:pt>
                <c:pt idx="18">
                  <c:v>2.6141371585028987E-2</c:v>
                </c:pt>
                <c:pt idx="19">
                  <c:v>2.8240183374146785E-2</c:v>
                </c:pt>
                <c:pt idx="20">
                  <c:v>2.9814703094306665E-2</c:v>
                </c:pt>
                <c:pt idx="21">
                  <c:v>3.1447057683408323E-2</c:v>
                </c:pt>
                <c:pt idx="22">
                  <c:v>3.1984967602994512E-2</c:v>
                </c:pt>
                <c:pt idx="23">
                  <c:v>3.2620471432895759E-2</c:v>
                </c:pt>
                <c:pt idx="24">
                  <c:v>3.3888771904152473E-2</c:v>
                </c:pt>
                <c:pt idx="25">
                  <c:v>3.5048189436996328E-2</c:v>
                </c:pt>
                <c:pt idx="26">
                  <c:v>4.1146706006368904E-2</c:v>
                </c:pt>
                <c:pt idx="27">
                  <c:v>4.5947372631908449E-2</c:v>
                </c:pt>
                <c:pt idx="28">
                  <c:v>6.9143691410994232E-2</c:v>
                </c:pt>
                <c:pt idx="29">
                  <c:v>7.4677848179287729E-2</c:v>
                </c:pt>
                <c:pt idx="30">
                  <c:v>8.9296171384112888E-2</c:v>
                </c:pt>
                <c:pt idx="31">
                  <c:v>0.17639679994850035</c:v>
                </c:pt>
              </c:numCache>
            </c:numRef>
          </c:val>
          <c:extLst>
            <c:ext xmlns:c16="http://schemas.microsoft.com/office/drawing/2014/chart" uri="{C3380CC4-5D6E-409C-BE32-E72D297353CC}">
              <c16:uniqueId val="{00000002-2DFE-4237-96FD-34ED721013AF}"/>
            </c:ext>
          </c:extLst>
        </c:ser>
        <c:dLbls>
          <c:showLegendKey val="0"/>
          <c:showVal val="0"/>
          <c:showCatName val="0"/>
          <c:showSerName val="0"/>
          <c:showPercent val="0"/>
          <c:showBubbleSize val="0"/>
        </c:dLbls>
        <c:gapWidth val="182"/>
        <c:axId val="220476160"/>
        <c:axId val="220477696"/>
      </c:barChart>
      <c:catAx>
        <c:axId val="220476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0477696"/>
        <c:crosses val="autoZero"/>
        <c:auto val="1"/>
        <c:lblAlgn val="ctr"/>
        <c:lblOffset val="100"/>
        <c:noMultiLvlLbl val="0"/>
      </c:catAx>
      <c:valAx>
        <c:axId val="220477696"/>
        <c:scaling>
          <c:orientation val="minMax"/>
        </c:scaling>
        <c:delete val="1"/>
        <c:axPos val="b"/>
        <c:numFmt formatCode="0.0%" sourceLinked="1"/>
        <c:majorTickMark val="none"/>
        <c:minorTickMark val="none"/>
        <c:tickLblPos val="nextTo"/>
        <c:crossAx val="22047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'F26'!$F$6</c:f>
              <c:strCache>
                <c:ptCount val="1"/>
                <c:pt idx="0">
                  <c:v>Nacional</c:v>
                </c:pt>
              </c:strCache>
            </c:strRef>
          </c:tx>
          <c:spPr>
            <a:solidFill>
              <a:srgbClr val="FAD496"/>
            </a:solidFill>
            <a:ln w="0" cmpd="sng">
              <a:noFill/>
              <a:prstDash val="solid"/>
            </a:ln>
          </c:spPr>
          <c:invertIfNegative val="0"/>
          <c:dPt>
            <c:idx val="10"/>
            <c:invertIfNegative val="0"/>
            <c:bubble3D val="0"/>
            <c:spPr>
              <a:solidFill>
                <a:srgbClr val="F79646"/>
              </a:solidFill>
              <a:ln w="0" cmpd="sng">
                <a:noFill/>
                <a:prstDash val="solid"/>
              </a:ln>
            </c:spPr>
            <c:extLst>
              <c:ext xmlns:c16="http://schemas.microsoft.com/office/drawing/2014/chart" uri="{C3380CC4-5D6E-409C-BE32-E72D297353CC}">
                <c16:uniqueId val="{00000001-F67F-4E69-900C-EDEF92D3C1FF}"/>
              </c:ext>
            </c:extLst>
          </c:dPt>
          <c:dPt>
            <c:idx val="22"/>
            <c:invertIfNegative val="0"/>
            <c:bubble3D val="0"/>
            <c:spPr>
              <a:solidFill>
                <a:srgbClr val="F79646"/>
              </a:solidFill>
              <a:ln w="0" cmpd="sng">
                <a:noFill/>
                <a:prstDash val="solid"/>
              </a:ln>
            </c:spPr>
            <c:extLst>
              <c:ext xmlns:c16="http://schemas.microsoft.com/office/drawing/2014/chart" uri="{C3380CC4-5D6E-409C-BE32-E72D297353CC}">
                <c16:uniqueId val="{00000003-F67F-4E69-900C-EDEF92D3C1FF}"/>
              </c:ext>
            </c:extLst>
          </c:dPt>
          <c:dPt>
            <c:idx val="34"/>
            <c:invertIfNegative val="0"/>
            <c:bubble3D val="0"/>
            <c:spPr>
              <a:solidFill>
                <a:srgbClr val="F79646"/>
              </a:solidFill>
              <a:ln w="0" cmpd="sng">
                <a:noFill/>
                <a:prstDash val="solid"/>
              </a:ln>
            </c:spPr>
            <c:extLst>
              <c:ext xmlns:c16="http://schemas.microsoft.com/office/drawing/2014/chart" uri="{C3380CC4-5D6E-409C-BE32-E72D297353CC}">
                <c16:uniqueId val="{00000005-F67F-4E69-900C-EDEF92D3C1FF}"/>
              </c:ext>
            </c:extLst>
          </c:dPt>
          <c:dPt>
            <c:idx val="46"/>
            <c:invertIfNegative val="0"/>
            <c:bubble3D val="0"/>
            <c:spPr>
              <a:solidFill>
                <a:srgbClr val="F79646"/>
              </a:solidFill>
              <a:ln w="0" cmpd="sng">
                <a:noFill/>
                <a:prstDash val="solid"/>
              </a:ln>
            </c:spPr>
            <c:extLst>
              <c:ext xmlns:c16="http://schemas.microsoft.com/office/drawing/2014/chart" uri="{C3380CC4-5D6E-409C-BE32-E72D297353CC}">
                <c16:uniqueId val="{00000007-F67F-4E69-900C-EDEF92D3C1FF}"/>
              </c:ext>
            </c:extLst>
          </c:dPt>
          <c:dPt>
            <c:idx val="58"/>
            <c:invertIfNegative val="0"/>
            <c:bubble3D val="0"/>
            <c:spPr>
              <a:solidFill>
                <a:srgbClr val="F79646"/>
              </a:solidFill>
              <a:ln w="0" cmpd="sng">
                <a:noFill/>
                <a:prstDash val="solid"/>
              </a:ln>
            </c:spPr>
            <c:extLst>
              <c:ext xmlns:c16="http://schemas.microsoft.com/office/drawing/2014/chart" uri="{C3380CC4-5D6E-409C-BE32-E72D297353CC}">
                <c16:uniqueId val="{00000009-F67F-4E69-900C-EDEF92D3C1FF}"/>
              </c:ext>
            </c:extLst>
          </c:dPt>
          <c:dPt>
            <c:idx val="70"/>
            <c:invertIfNegative val="0"/>
            <c:bubble3D val="0"/>
            <c:spPr>
              <a:solidFill>
                <a:srgbClr val="F79646"/>
              </a:solidFill>
              <a:ln w="0" cmpd="sng">
                <a:noFill/>
                <a:prstDash val="solid"/>
              </a:ln>
            </c:spPr>
            <c:extLst>
              <c:ext xmlns:c16="http://schemas.microsoft.com/office/drawing/2014/chart" uri="{C3380CC4-5D6E-409C-BE32-E72D297353CC}">
                <c16:uniqueId val="{0000000B-F67F-4E69-900C-EDEF92D3C1FF}"/>
              </c:ext>
            </c:extLst>
          </c:dPt>
          <c:dPt>
            <c:idx val="74"/>
            <c:invertIfNegative val="0"/>
            <c:bubble3D val="0"/>
            <c:extLst>
              <c:ext xmlns:c16="http://schemas.microsoft.com/office/drawing/2014/chart" uri="{C3380CC4-5D6E-409C-BE32-E72D297353CC}">
                <c16:uniqueId val="{0000000C-F67F-4E69-900C-EDEF92D3C1FF}"/>
              </c:ext>
            </c:extLst>
          </c:dPt>
          <c:dPt>
            <c:idx val="81"/>
            <c:invertIfNegative val="0"/>
            <c:bubble3D val="0"/>
            <c:extLst>
              <c:ext xmlns:c16="http://schemas.microsoft.com/office/drawing/2014/chart" uri="{C3380CC4-5D6E-409C-BE32-E72D297353CC}">
                <c16:uniqueId val="{0000000D-F67F-4E69-900C-EDEF92D3C1FF}"/>
              </c:ext>
            </c:extLst>
          </c:dPt>
          <c:dPt>
            <c:idx val="82"/>
            <c:invertIfNegative val="0"/>
            <c:bubble3D val="0"/>
            <c:spPr>
              <a:solidFill>
                <a:srgbClr val="BF9000"/>
              </a:solidFill>
              <a:ln w="0" cmpd="sng">
                <a:noFill/>
                <a:prstDash val="solid"/>
              </a:ln>
            </c:spPr>
            <c:extLst>
              <c:ext xmlns:c16="http://schemas.microsoft.com/office/drawing/2014/chart" uri="{C3380CC4-5D6E-409C-BE32-E72D297353CC}">
                <c16:uniqueId val="{0000000F-F67F-4E69-900C-EDEF92D3C1FF}"/>
              </c:ext>
            </c:extLst>
          </c:dPt>
          <c:dLbls>
            <c:dLbl>
              <c:idx val="81"/>
              <c:layout>
                <c:manualLayout>
                  <c:x val="3.824810430950587E-3"/>
                  <c:y val="-0.48845557239815418"/>
                </c:manualLayout>
              </c:layout>
              <c:tx>
                <c:rich>
                  <a:bodyPr/>
                  <a:lstStyle/>
                  <a:p>
                    <a:fld id="{93A9E2A7-E21F-4B2D-AA7C-0C9F5D711C50}" type="SERIESNAME">
                      <a:rPr lang="en-US"/>
                      <a:pPr/>
                      <a:t>[NOMBRE DE LA SERIE]</a:t>
                    </a:fld>
                    <a:r>
                      <a:rPr lang="en-US" baseline="0"/>
                      <a:t>, </a:t>
                    </a:r>
                    <a:fld id="{DBE9E9AE-36BE-4D6E-B193-BBC9FFC17A43}" type="CELLREF">
                      <a:rPr lang="en-US" baseline="0"/>
                      <a:pPr/>
                      <a:t>[CELLREF]</a:t>
                    </a:fld>
                    <a:endParaRPr lang="en-US" baseline="0"/>
                  </a:p>
                </c:rich>
              </c:tx>
              <c:showLegendKey val="0"/>
              <c:showVal val="1"/>
              <c:showCatName val="0"/>
              <c:showSerName val="1"/>
              <c:showPercent val="0"/>
              <c:showBubbleSize val="0"/>
              <c:extLst>
                <c:ext xmlns:c15="http://schemas.microsoft.com/office/drawing/2012/chart" uri="{CE6537A1-D6FC-4f65-9D91-7224C49458BB}">
                  <c15:dlblFieldTable>
                    <c15:dlblFTEntry>
                      <c15:txfldGUID>{DBE9E9AE-36BE-4D6E-B193-BBC9FFC17A43}</c15:txfldGUID>
                      <c15:f>'F26'!$F$89</c15:f>
                      <c15:dlblFieldTableCache>
                        <c:ptCount val="1"/>
                        <c:pt idx="0">
                          <c:v>2.97</c:v>
                        </c:pt>
                      </c15:dlblFieldTableCache>
                    </c15:dlblFTEntry>
                  </c15:dlblFieldTable>
                  <c15:showDataLabelsRange val="0"/>
                </c:ext>
                <c:ext xmlns:c16="http://schemas.microsoft.com/office/drawing/2014/chart" uri="{C3380CC4-5D6E-409C-BE32-E72D297353CC}">
                  <c16:uniqueId val="{0000000D-F67F-4E69-900C-EDEF92D3C1FF}"/>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'F26'!$A$7:$B$89</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'F26'!$F$7:$F$89</c:f>
              <c:numCache>
                <c:formatCode>0.00</c:formatCode>
                <c:ptCount val="83"/>
                <c:pt idx="0">
                  <c:v>3.25</c:v>
                </c:pt>
                <c:pt idx="1">
                  <c:v>3.55</c:v>
                </c:pt>
                <c:pt idx="2">
                  <c:v>4.25</c:v>
                </c:pt>
                <c:pt idx="3">
                  <c:v>4.6500000000000004</c:v>
                </c:pt>
                <c:pt idx="4">
                  <c:v>4.63</c:v>
                </c:pt>
                <c:pt idx="5">
                  <c:v>4.09</c:v>
                </c:pt>
                <c:pt idx="6">
                  <c:v>3.47</c:v>
                </c:pt>
                <c:pt idx="7">
                  <c:v>3.46</c:v>
                </c:pt>
                <c:pt idx="8">
                  <c:v>3.39</c:v>
                </c:pt>
                <c:pt idx="9">
                  <c:v>3.36</c:v>
                </c:pt>
                <c:pt idx="10">
                  <c:v>3.62</c:v>
                </c:pt>
                <c:pt idx="11">
                  <c:v>3.97</c:v>
                </c:pt>
                <c:pt idx="12">
                  <c:v>4.4800000000000004</c:v>
                </c:pt>
                <c:pt idx="13">
                  <c:v>4.2300000000000004</c:v>
                </c:pt>
                <c:pt idx="14">
                  <c:v>3.76</c:v>
                </c:pt>
                <c:pt idx="15">
                  <c:v>3.5</c:v>
                </c:pt>
                <c:pt idx="16">
                  <c:v>3.51</c:v>
                </c:pt>
                <c:pt idx="17">
                  <c:v>3.75</c:v>
                </c:pt>
                <c:pt idx="18">
                  <c:v>4.07</c:v>
                </c:pt>
                <c:pt idx="19">
                  <c:v>4.1500000000000004</c:v>
                </c:pt>
                <c:pt idx="20">
                  <c:v>4.22</c:v>
                </c:pt>
                <c:pt idx="21">
                  <c:v>4.3</c:v>
                </c:pt>
                <c:pt idx="22">
                  <c:v>4.17</c:v>
                </c:pt>
                <c:pt idx="23">
                  <c:v>4.08</c:v>
                </c:pt>
                <c:pt idx="24">
                  <c:v>3.07</c:v>
                </c:pt>
                <c:pt idx="25">
                  <c:v>3</c:v>
                </c:pt>
                <c:pt idx="26">
                  <c:v>3.14</c:v>
                </c:pt>
                <c:pt idx="27">
                  <c:v>3.06</c:v>
                </c:pt>
                <c:pt idx="28">
                  <c:v>2.88</c:v>
                </c:pt>
                <c:pt idx="29">
                  <c:v>2.87</c:v>
                </c:pt>
                <c:pt idx="30">
                  <c:v>2.74</c:v>
                </c:pt>
                <c:pt idx="31">
                  <c:v>2.59</c:v>
                </c:pt>
                <c:pt idx="32">
                  <c:v>2.52</c:v>
                </c:pt>
                <c:pt idx="33">
                  <c:v>2.48</c:v>
                </c:pt>
                <c:pt idx="34">
                  <c:v>2.21</c:v>
                </c:pt>
                <c:pt idx="35">
                  <c:v>2.13</c:v>
                </c:pt>
                <c:pt idx="36">
                  <c:v>2.61</c:v>
                </c:pt>
                <c:pt idx="37">
                  <c:v>2.87</c:v>
                </c:pt>
                <c:pt idx="38">
                  <c:v>2.6</c:v>
                </c:pt>
                <c:pt idx="39">
                  <c:v>2.54</c:v>
                </c:pt>
                <c:pt idx="40">
                  <c:v>2.6</c:v>
                </c:pt>
                <c:pt idx="41">
                  <c:v>2.54</c:v>
                </c:pt>
                <c:pt idx="42">
                  <c:v>2.65</c:v>
                </c:pt>
                <c:pt idx="43">
                  <c:v>2.73</c:v>
                </c:pt>
                <c:pt idx="44">
                  <c:v>2.97</c:v>
                </c:pt>
                <c:pt idx="45">
                  <c:v>3.06</c:v>
                </c:pt>
                <c:pt idx="46">
                  <c:v>3.31</c:v>
                </c:pt>
                <c:pt idx="47">
                  <c:v>3.36</c:v>
                </c:pt>
                <c:pt idx="48">
                  <c:v>4.72</c:v>
                </c:pt>
                <c:pt idx="49">
                  <c:v>4.8600000000000003</c:v>
                </c:pt>
                <c:pt idx="50">
                  <c:v>5.35</c:v>
                </c:pt>
                <c:pt idx="51">
                  <c:v>5.82</c:v>
                </c:pt>
                <c:pt idx="52">
                  <c:v>6.16</c:v>
                </c:pt>
                <c:pt idx="53">
                  <c:v>6.31</c:v>
                </c:pt>
                <c:pt idx="54">
                  <c:v>6.44</c:v>
                </c:pt>
                <c:pt idx="55">
                  <c:v>6.66</c:v>
                </c:pt>
                <c:pt idx="56">
                  <c:v>6.35</c:v>
                </c:pt>
                <c:pt idx="57">
                  <c:v>6.37</c:v>
                </c:pt>
                <c:pt idx="58">
                  <c:v>6.63</c:v>
                </c:pt>
                <c:pt idx="59">
                  <c:v>6.77</c:v>
                </c:pt>
                <c:pt idx="60">
                  <c:v>5.55</c:v>
                </c:pt>
                <c:pt idx="61">
                  <c:v>5.34</c:v>
                </c:pt>
                <c:pt idx="62">
                  <c:v>5.04</c:v>
                </c:pt>
                <c:pt idx="63">
                  <c:v>4.55</c:v>
                </c:pt>
                <c:pt idx="64">
                  <c:v>4.51</c:v>
                </c:pt>
                <c:pt idx="65">
                  <c:v>4.6500000000000004</c:v>
                </c:pt>
                <c:pt idx="66">
                  <c:v>4.8099999999999996</c:v>
                </c:pt>
                <c:pt idx="67">
                  <c:v>4.9000000000000004</c:v>
                </c:pt>
                <c:pt idx="68">
                  <c:v>5.0199999999999996</c:v>
                </c:pt>
                <c:pt idx="69">
                  <c:v>4.9000000000000004</c:v>
                </c:pt>
                <c:pt idx="70">
                  <c:v>4.72</c:v>
                </c:pt>
                <c:pt idx="71">
                  <c:v>4.83</c:v>
                </c:pt>
                <c:pt idx="72">
                  <c:v>4.37</c:v>
                </c:pt>
                <c:pt idx="73">
                  <c:v>3.94</c:v>
                </c:pt>
                <c:pt idx="74">
                  <c:v>4</c:v>
                </c:pt>
                <c:pt idx="75">
                  <c:v>4.41</c:v>
                </c:pt>
                <c:pt idx="76">
                  <c:v>4.28</c:v>
                </c:pt>
                <c:pt idx="77">
                  <c:v>3.95</c:v>
                </c:pt>
                <c:pt idx="78">
                  <c:v>3.78</c:v>
                </c:pt>
                <c:pt idx="79">
                  <c:v>3.16</c:v>
                </c:pt>
                <c:pt idx="80">
                  <c:v>3</c:v>
                </c:pt>
                <c:pt idx="81">
                  <c:v>3.02</c:v>
                </c:pt>
                <c:pt idx="82" formatCode="General">
                  <c:v>2.97</c:v>
                </c:pt>
              </c:numCache>
            </c:numRef>
          </c:val>
          <c:extLst>
            <c:ext xmlns:c16="http://schemas.microsoft.com/office/drawing/2014/chart" uri="{C3380CC4-5D6E-409C-BE32-E72D297353CC}">
              <c16:uniqueId val="{00000010-F67F-4E69-900C-EDEF92D3C1FF}"/>
            </c:ext>
          </c:extLst>
        </c:ser>
        <c:dLbls>
          <c:showLegendKey val="0"/>
          <c:showVal val="0"/>
          <c:showCatName val="0"/>
          <c:showSerName val="0"/>
          <c:showPercent val="0"/>
          <c:showBubbleSize val="0"/>
        </c:dLbls>
        <c:gapWidth val="75"/>
        <c:axId val="221826048"/>
        <c:axId val="221844224"/>
      </c:barChart>
      <c:lineChart>
        <c:grouping val="standard"/>
        <c:varyColors val="0"/>
        <c:ser>
          <c:idx val="1"/>
          <c:order val="1"/>
          <c:tx>
            <c:strRef>
              <c:f>'F26'!$G$6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12-F67F-4E69-900C-EDEF92D3C1FF}"/>
              </c:ext>
            </c:extLst>
          </c:dPt>
          <c:dPt>
            <c:idx val="81"/>
            <c:bubble3D val="0"/>
            <c:extLst>
              <c:ext xmlns:c16="http://schemas.microsoft.com/office/drawing/2014/chart" uri="{C3380CC4-5D6E-409C-BE32-E72D297353CC}">
                <c16:uniqueId val="{00000013-F67F-4E69-900C-EDEF92D3C1FF}"/>
              </c:ext>
            </c:extLst>
          </c:dPt>
          <c:dLbls>
            <c:dLbl>
              <c:idx val="81"/>
              <c:layout>
                <c:manualLayout>
                  <c:x val="0"/>
                  <c:y val="-0.59449238129126225"/>
                </c:manualLayout>
              </c:layout>
              <c:tx>
                <c:rich>
                  <a:bodyPr/>
                  <a:lstStyle/>
                  <a:p>
                    <a:fld id="{069CCD5B-F7C4-4CDF-B186-6559807D493D}" type="SERIESNAME">
                      <a:rPr lang="en-US"/>
                      <a:pPr/>
                      <a:t>[NOMBRE DE LA SERIE]</a:t>
                    </a:fld>
                    <a:r>
                      <a:rPr lang="en-US" baseline="0"/>
                      <a:t>, </a:t>
                    </a:r>
                    <a:fld id="{F0070A43-DAD7-499F-8192-25E7801A7D2C}" type="CELLREF">
                      <a:rPr lang="en-US" baseline="0"/>
                      <a:pPr/>
                      <a:t>[CELLREF]</a:t>
                    </a:fld>
                    <a:endParaRPr lang="en-US" baseline="0"/>
                  </a:p>
                </c:rich>
              </c:tx>
              <c:showLegendKey val="0"/>
              <c:showVal val="1"/>
              <c:showCatName val="0"/>
              <c:showSerName val="1"/>
              <c:showPercent val="0"/>
              <c:showBubbleSize val="0"/>
              <c:extLst>
                <c:ext xmlns:c15="http://schemas.microsoft.com/office/drawing/2012/chart" uri="{CE6537A1-D6FC-4f65-9D91-7224C49458BB}">
                  <c15:dlblFieldTable>
                    <c15:dlblFTEntry>
                      <c15:txfldGUID>{F0070A43-DAD7-499F-8192-25E7801A7D2C}</c15:txfldGUID>
                      <c15:f>'F26'!$G$89</c15:f>
                      <c15:dlblFieldTableCache>
                        <c:ptCount val="1"/>
                        <c:pt idx="0">
                          <c:v>3.38</c:v>
                        </c:pt>
                      </c15:dlblFieldTableCache>
                    </c15:dlblFTEntry>
                  </c15:dlblFieldTable>
                  <c15:showDataLabelsRange val="0"/>
                </c:ext>
                <c:ext xmlns:c16="http://schemas.microsoft.com/office/drawing/2014/chart" uri="{C3380CC4-5D6E-409C-BE32-E72D297353CC}">
                  <c16:uniqueId val="{00000013-F67F-4E69-900C-EDEF92D3C1FF}"/>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'F26'!$A$7:$B$89</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'F26'!$G$7:$G$89</c:f>
              <c:numCache>
                <c:formatCode>0.00</c:formatCode>
                <c:ptCount val="83"/>
                <c:pt idx="0">
                  <c:v>3.35</c:v>
                </c:pt>
                <c:pt idx="1">
                  <c:v>3.69</c:v>
                </c:pt>
                <c:pt idx="2">
                  <c:v>4.3499999999999996</c:v>
                </c:pt>
                <c:pt idx="3">
                  <c:v>4.54</c:v>
                </c:pt>
                <c:pt idx="4">
                  <c:v>4.66</c:v>
                </c:pt>
                <c:pt idx="5">
                  <c:v>3.92</c:v>
                </c:pt>
                <c:pt idx="6">
                  <c:v>2.98</c:v>
                </c:pt>
                <c:pt idx="7">
                  <c:v>2.92</c:v>
                </c:pt>
                <c:pt idx="8">
                  <c:v>3</c:v>
                </c:pt>
                <c:pt idx="9">
                  <c:v>2.76</c:v>
                </c:pt>
                <c:pt idx="10">
                  <c:v>3.09</c:v>
                </c:pt>
                <c:pt idx="11">
                  <c:v>3.71</c:v>
                </c:pt>
                <c:pt idx="12">
                  <c:v>4.1399999999999997</c:v>
                </c:pt>
                <c:pt idx="13">
                  <c:v>4.05</c:v>
                </c:pt>
                <c:pt idx="14">
                  <c:v>3.09</c:v>
                </c:pt>
                <c:pt idx="15">
                  <c:v>2.84</c:v>
                </c:pt>
                <c:pt idx="16">
                  <c:v>3.04</c:v>
                </c:pt>
                <c:pt idx="17">
                  <c:v>3.59</c:v>
                </c:pt>
                <c:pt idx="18">
                  <c:v>4.07</c:v>
                </c:pt>
                <c:pt idx="19">
                  <c:v>4.12</c:v>
                </c:pt>
                <c:pt idx="20">
                  <c:v>4.26</c:v>
                </c:pt>
                <c:pt idx="21">
                  <c:v>4.3</c:v>
                </c:pt>
                <c:pt idx="22">
                  <c:v>4.1399999999999997</c:v>
                </c:pt>
                <c:pt idx="23">
                  <c:v>3.96</c:v>
                </c:pt>
                <c:pt idx="24">
                  <c:v>3.05</c:v>
                </c:pt>
                <c:pt idx="25">
                  <c:v>3.09</c:v>
                </c:pt>
                <c:pt idx="26">
                  <c:v>3.35</c:v>
                </c:pt>
                <c:pt idx="27">
                  <c:v>3.33</c:v>
                </c:pt>
                <c:pt idx="28">
                  <c:v>2.89</c:v>
                </c:pt>
                <c:pt idx="29">
                  <c:v>2.86</c:v>
                </c:pt>
                <c:pt idx="30">
                  <c:v>2.87</c:v>
                </c:pt>
                <c:pt idx="31">
                  <c:v>2.69</c:v>
                </c:pt>
                <c:pt idx="32">
                  <c:v>2.7</c:v>
                </c:pt>
                <c:pt idx="33">
                  <c:v>3</c:v>
                </c:pt>
                <c:pt idx="34">
                  <c:v>2.66</c:v>
                </c:pt>
                <c:pt idx="35">
                  <c:v>2.56</c:v>
                </c:pt>
                <c:pt idx="36">
                  <c:v>3.22</c:v>
                </c:pt>
                <c:pt idx="37">
                  <c:v>3.01</c:v>
                </c:pt>
                <c:pt idx="38">
                  <c:v>3.26</c:v>
                </c:pt>
                <c:pt idx="39">
                  <c:v>3.46</c:v>
                </c:pt>
                <c:pt idx="40">
                  <c:v>3.61</c:v>
                </c:pt>
                <c:pt idx="41">
                  <c:v>3.31</c:v>
                </c:pt>
                <c:pt idx="42">
                  <c:v>3.22</c:v>
                </c:pt>
                <c:pt idx="43">
                  <c:v>3.31</c:v>
                </c:pt>
                <c:pt idx="44">
                  <c:v>3.19</c:v>
                </c:pt>
                <c:pt idx="45">
                  <c:v>2.99</c:v>
                </c:pt>
                <c:pt idx="46">
                  <c:v>3.33</c:v>
                </c:pt>
                <c:pt idx="47">
                  <c:v>3.32</c:v>
                </c:pt>
                <c:pt idx="48">
                  <c:v>4.38</c:v>
                </c:pt>
                <c:pt idx="49">
                  <c:v>4.72</c:v>
                </c:pt>
                <c:pt idx="50">
                  <c:v>5.04</c:v>
                </c:pt>
                <c:pt idx="51">
                  <c:v>5.13</c:v>
                </c:pt>
                <c:pt idx="52">
                  <c:v>5.1100000000000003</c:v>
                </c:pt>
                <c:pt idx="53">
                  <c:v>5.53</c:v>
                </c:pt>
                <c:pt idx="54">
                  <c:v>5.77</c:v>
                </c:pt>
                <c:pt idx="55">
                  <c:v>5.98</c:v>
                </c:pt>
                <c:pt idx="56">
                  <c:v>5.73</c:v>
                </c:pt>
                <c:pt idx="57">
                  <c:v>5.72</c:v>
                </c:pt>
                <c:pt idx="58">
                  <c:v>5.98</c:v>
                </c:pt>
                <c:pt idx="59">
                  <c:v>6.15</c:v>
                </c:pt>
                <c:pt idx="60">
                  <c:v>4.78</c:v>
                </c:pt>
                <c:pt idx="61">
                  <c:v>4.5199999999999996</c:v>
                </c:pt>
                <c:pt idx="62">
                  <c:v>4.2300000000000004</c:v>
                </c:pt>
                <c:pt idx="63">
                  <c:v>3.83</c:v>
                </c:pt>
                <c:pt idx="64">
                  <c:v>4.2300000000000004</c:v>
                </c:pt>
                <c:pt idx="65">
                  <c:v>4.18</c:v>
                </c:pt>
                <c:pt idx="66">
                  <c:v>4.22</c:v>
                </c:pt>
                <c:pt idx="67">
                  <c:v>4.3099999999999996</c:v>
                </c:pt>
                <c:pt idx="68">
                  <c:v>4.67</c:v>
                </c:pt>
                <c:pt idx="69">
                  <c:v>4.68</c:v>
                </c:pt>
                <c:pt idx="70">
                  <c:v>4.54</c:v>
                </c:pt>
                <c:pt idx="71">
                  <c:v>4.38</c:v>
                </c:pt>
                <c:pt idx="72">
                  <c:v>4.01</c:v>
                </c:pt>
                <c:pt idx="73">
                  <c:v>4.0199999999999996</c:v>
                </c:pt>
                <c:pt idx="74">
                  <c:v>4.45</c:v>
                </c:pt>
                <c:pt idx="75">
                  <c:v>4.9400000000000004</c:v>
                </c:pt>
                <c:pt idx="76">
                  <c:v>4.66</c:v>
                </c:pt>
                <c:pt idx="77">
                  <c:v>4.3600000000000003</c:v>
                </c:pt>
                <c:pt idx="78">
                  <c:v>4.0199999999999996</c:v>
                </c:pt>
                <c:pt idx="79">
                  <c:v>3.54</c:v>
                </c:pt>
                <c:pt idx="80">
                  <c:v>3</c:v>
                </c:pt>
                <c:pt idx="81">
                  <c:v>3.21</c:v>
                </c:pt>
                <c:pt idx="82" formatCode="General">
                  <c:v>3.38</c:v>
                </c:pt>
              </c:numCache>
            </c:numRef>
          </c:val>
          <c:smooth val="0"/>
          <c:extLst>
            <c:ext xmlns:c16="http://schemas.microsoft.com/office/drawing/2014/chart" uri="{C3380CC4-5D6E-409C-BE32-E72D297353CC}">
              <c16:uniqueId val="{00000014-F67F-4E69-900C-EDEF92D3C1FF}"/>
            </c:ext>
          </c:extLst>
        </c:ser>
        <c:ser>
          <c:idx val="2"/>
          <c:order val="2"/>
          <c:tx>
            <c:strRef>
              <c:f>'F26'!$H$6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16-F67F-4E69-900C-EDEF92D3C1FF}"/>
              </c:ext>
            </c:extLst>
          </c:dPt>
          <c:dLbls>
            <c:dLbl>
              <c:idx val="81"/>
              <c:layout>
                <c:manualLayout>
                  <c:x val="0"/>
                  <c:y val="-0.48778736047521865"/>
                </c:manualLayout>
              </c:layout>
              <c:tx>
                <c:rich>
                  <a:bodyPr/>
                  <a:lstStyle/>
                  <a:p>
                    <a:fld id="{74DEBF05-7358-4F8B-B029-5171DE0929E7}" type="SERIESNAME">
                      <a:rPr lang="en-US"/>
                      <a:pPr/>
                      <a:t>[NOMBRE DE LA SERIE]</a:t>
                    </a:fld>
                    <a:r>
                      <a:rPr lang="en-US" baseline="0"/>
                      <a:t>, </a:t>
                    </a:r>
                    <a:fld id="{E55E8194-DE7A-40E2-BC39-E8F818595092}" type="CELLREF">
                      <a:rPr lang="en-US" baseline="0"/>
                      <a:pPr/>
                      <a:t>[CELLREF]</a:t>
                    </a:fld>
                    <a:endParaRPr lang="en-US" baseline="0"/>
                  </a:p>
                </c:rich>
              </c:tx>
              <c:showLegendKey val="0"/>
              <c:showVal val="1"/>
              <c:showCatName val="0"/>
              <c:showSerName val="1"/>
              <c:showPercent val="0"/>
              <c:showBubbleSize val="0"/>
              <c:extLst>
                <c:ext xmlns:c15="http://schemas.microsoft.com/office/drawing/2012/chart" uri="{CE6537A1-D6FC-4f65-9D91-7224C49458BB}">
                  <c15:dlblFieldTable>
                    <c15:dlblFTEntry>
                      <c15:txfldGUID>{E55E8194-DE7A-40E2-BC39-E8F818595092}</c15:txfldGUID>
                      <c15:f>'F26'!$H$89</c15:f>
                      <c15:dlblFieldTableCache>
                        <c:ptCount val="1"/>
                        <c:pt idx="0">
                          <c:v>3.22</c:v>
                        </c:pt>
                      </c15:dlblFieldTableCache>
                    </c15:dlblFTEntry>
                  </c15:dlblFieldTable>
                  <c15:showDataLabelsRange val="0"/>
                </c:ext>
                <c:ext xmlns:c16="http://schemas.microsoft.com/office/drawing/2014/chart" uri="{C3380CC4-5D6E-409C-BE32-E72D297353CC}">
                  <c16:uniqueId val="{00000017-F67F-4E69-900C-EDEF92D3C1FF}"/>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'F26'!$A$7:$B$89</c:f>
              <c:multiLvlStrCache>
                <c:ptCount val="8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lvl>
                <c:lvl>
                  <c:pt idx="0">
                    <c:v>2013</c:v>
                  </c:pt>
                  <c:pt idx="12">
                    <c:v>2014</c:v>
                  </c:pt>
                  <c:pt idx="24">
                    <c:v>2015</c:v>
                  </c:pt>
                  <c:pt idx="36">
                    <c:v>2016</c:v>
                  </c:pt>
                  <c:pt idx="48">
                    <c:v>2017</c:v>
                  </c:pt>
                  <c:pt idx="60">
                    <c:v>2018</c:v>
                  </c:pt>
                  <c:pt idx="72">
                    <c:v>2019</c:v>
                  </c:pt>
                </c:lvl>
              </c:multiLvlStrCache>
            </c:multiLvlStrRef>
          </c:cat>
          <c:val>
            <c:numRef>
              <c:f>'F26'!$H$7:$H$89</c:f>
              <c:numCache>
                <c:formatCode>0.00</c:formatCode>
                <c:ptCount val="83"/>
                <c:pt idx="0">
                  <c:v>5.93</c:v>
                </c:pt>
                <c:pt idx="1">
                  <c:v>6.17</c:v>
                </c:pt>
                <c:pt idx="2">
                  <c:v>6.33</c:v>
                </c:pt>
                <c:pt idx="3">
                  <c:v>6.35</c:v>
                </c:pt>
                <c:pt idx="4">
                  <c:v>6.03</c:v>
                </c:pt>
                <c:pt idx="5">
                  <c:v>5.14</c:v>
                </c:pt>
                <c:pt idx="6">
                  <c:v>4.33</c:v>
                </c:pt>
                <c:pt idx="7">
                  <c:v>4.82</c:v>
                </c:pt>
                <c:pt idx="8">
                  <c:v>4.74</c:v>
                </c:pt>
                <c:pt idx="9">
                  <c:v>5.66</c:v>
                </c:pt>
                <c:pt idx="10">
                  <c:v>5.67</c:v>
                </c:pt>
                <c:pt idx="11">
                  <c:v>4.92</c:v>
                </c:pt>
                <c:pt idx="12">
                  <c:v>4.67</c:v>
                </c:pt>
                <c:pt idx="13">
                  <c:v>5.05</c:v>
                </c:pt>
                <c:pt idx="14">
                  <c:v>4.99</c:v>
                </c:pt>
                <c:pt idx="15">
                  <c:v>4.96</c:v>
                </c:pt>
                <c:pt idx="16">
                  <c:v>4.63</c:v>
                </c:pt>
                <c:pt idx="17">
                  <c:v>5.1100000000000003</c:v>
                </c:pt>
                <c:pt idx="18">
                  <c:v>5.47</c:v>
                </c:pt>
                <c:pt idx="19">
                  <c:v>4.18</c:v>
                </c:pt>
                <c:pt idx="20">
                  <c:v>3.56</c:v>
                </c:pt>
                <c:pt idx="21">
                  <c:v>3.07</c:v>
                </c:pt>
                <c:pt idx="22">
                  <c:v>3.28</c:v>
                </c:pt>
                <c:pt idx="23">
                  <c:v>3.89</c:v>
                </c:pt>
                <c:pt idx="24">
                  <c:v>3.15</c:v>
                </c:pt>
                <c:pt idx="25">
                  <c:v>2.44</c:v>
                </c:pt>
                <c:pt idx="26">
                  <c:v>2.72</c:v>
                </c:pt>
                <c:pt idx="27">
                  <c:v>3.03</c:v>
                </c:pt>
                <c:pt idx="28">
                  <c:v>3.26</c:v>
                </c:pt>
                <c:pt idx="29">
                  <c:v>3.4</c:v>
                </c:pt>
                <c:pt idx="30">
                  <c:v>3.85</c:v>
                </c:pt>
                <c:pt idx="31">
                  <c:v>4.16</c:v>
                </c:pt>
                <c:pt idx="32">
                  <c:v>4.71</c:v>
                </c:pt>
                <c:pt idx="33">
                  <c:v>4.79</c:v>
                </c:pt>
                <c:pt idx="34">
                  <c:v>4.6500000000000004</c:v>
                </c:pt>
                <c:pt idx="35">
                  <c:v>4.16</c:v>
                </c:pt>
                <c:pt idx="36">
                  <c:v>3.81</c:v>
                </c:pt>
                <c:pt idx="37">
                  <c:v>4.57</c:v>
                </c:pt>
                <c:pt idx="38">
                  <c:v>4.46</c:v>
                </c:pt>
                <c:pt idx="39">
                  <c:v>4.2300000000000004</c:v>
                </c:pt>
                <c:pt idx="40">
                  <c:v>3.72</c:v>
                </c:pt>
                <c:pt idx="41">
                  <c:v>3.44</c:v>
                </c:pt>
                <c:pt idx="42">
                  <c:v>3.97</c:v>
                </c:pt>
                <c:pt idx="43">
                  <c:v>4.88</c:v>
                </c:pt>
                <c:pt idx="44">
                  <c:v>4.67</c:v>
                </c:pt>
                <c:pt idx="45">
                  <c:v>4.62</c:v>
                </c:pt>
                <c:pt idx="46">
                  <c:v>4.43</c:v>
                </c:pt>
                <c:pt idx="47">
                  <c:v>5.17</c:v>
                </c:pt>
                <c:pt idx="48">
                  <c:v>7.47</c:v>
                </c:pt>
                <c:pt idx="49">
                  <c:v>7.52</c:v>
                </c:pt>
                <c:pt idx="50">
                  <c:v>7.99</c:v>
                </c:pt>
                <c:pt idx="51">
                  <c:v>8.18</c:v>
                </c:pt>
                <c:pt idx="52">
                  <c:v>8.69</c:v>
                </c:pt>
                <c:pt idx="53">
                  <c:v>8.6199999999999992</c:v>
                </c:pt>
                <c:pt idx="54">
                  <c:v>7.51</c:v>
                </c:pt>
                <c:pt idx="55">
                  <c:v>6.93</c:v>
                </c:pt>
                <c:pt idx="56">
                  <c:v>6.84</c:v>
                </c:pt>
                <c:pt idx="57">
                  <c:v>6.3</c:v>
                </c:pt>
                <c:pt idx="58">
                  <c:v>6.89</c:v>
                </c:pt>
                <c:pt idx="59">
                  <c:v>7.05</c:v>
                </c:pt>
                <c:pt idx="60">
                  <c:v>6.2</c:v>
                </c:pt>
                <c:pt idx="61">
                  <c:v>6.74</c:v>
                </c:pt>
                <c:pt idx="62">
                  <c:v>6.03</c:v>
                </c:pt>
                <c:pt idx="63">
                  <c:v>5.61</c:v>
                </c:pt>
                <c:pt idx="64">
                  <c:v>5.16</c:v>
                </c:pt>
                <c:pt idx="65">
                  <c:v>5.0199999999999996</c:v>
                </c:pt>
                <c:pt idx="66">
                  <c:v>5.39</c:v>
                </c:pt>
                <c:pt idx="67">
                  <c:v>5.85</c:v>
                </c:pt>
                <c:pt idx="68">
                  <c:v>5.88</c:v>
                </c:pt>
                <c:pt idx="69">
                  <c:v>6.1</c:v>
                </c:pt>
                <c:pt idx="70">
                  <c:v>6.08</c:v>
                </c:pt>
                <c:pt idx="71">
                  <c:v>6.31</c:v>
                </c:pt>
                <c:pt idx="72">
                  <c:v>5.12</c:v>
                </c:pt>
                <c:pt idx="73">
                  <c:v>3.74</c:v>
                </c:pt>
                <c:pt idx="74">
                  <c:v>4.04</c:v>
                </c:pt>
                <c:pt idx="75">
                  <c:v>4.49</c:v>
                </c:pt>
                <c:pt idx="76">
                  <c:v>4.59</c:v>
                </c:pt>
                <c:pt idx="77">
                  <c:v>4.68</c:v>
                </c:pt>
                <c:pt idx="78">
                  <c:v>4.18</c:v>
                </c:pt>
                <c:pt idx="79">
                  <c:v>3.72</c:v>
                </c:pt>
                <c:pt idx="80">
                  <c:v>3.58</c:v>
                </c:pt>
                <c:pt idx="81">
                  <c:v>3.8</c:v>
                </c:pt>
                <c:pt idx="82" formatCode="General">
                  <c:v>3.22</c:v>
                </c:pt>
              </c:numCache>
            </c:numRef>
          </c:val>
          <c:smooth val="0"/>
          <c:extLst>
            <c:ext xmlns:c16="http://schemas.microsoft.com/office/drawing/2014/chart" uri="{C3380CC4-5D6E-409C-BE32-E72D297353CC}">
              <c16:uniqueId val="{00000018-F67F-4E69-900C-EDEF92D3C1FF}"/>
            </c:ext>
          </c:extLst>
        </c:ser>
        <c:dLbls>
          <c:showLegendKey val="0"/>
          <c:showVal val="0"/>
          <c:showCatName val="0"/>
          <c:showSerName val="0"/>
          <c:showPercent val="0"/>
          <c:showBubbleSize val="0"/>
        </c:dLbls>
        <c:marker val="1"/>
        <c:smooth val="0"/>
        <c:axId val="221826048"/>
        <c:axId val="221844224"/>
      </c:lineChart>
      <c:catAx>
        <c:axId val="221826048"/>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solidFill>
                  <a:sysClr val="windowText" lastClr="000000"/>
                </a:solidFill>
              </a:defRPr>
            </a:pPr>
            <a:endParaRPr lang="es-MX"/>
          </a:p>
        </c:txPr>
        <c:crossAx val="221844224"/>
        <c:crosses val="autoZero"/>
        <c:auto val="1"/>
        <c:lblAlgn val="ctr"/>
        <c:lblOffset val="100"/>
        <c:noMultiLvlLbl val="0"/>
      </c:catAx>
      <c:valAx>
        <c:axId val="221844224"/>
        <c:scaling>
          <c:orientation val="minMax"/>
          <c:max val="9"/>
          <c:min val="2"/>
        </c:scaling>
        <c:delete val="0"/>
        <c:axPos val="l"/>
        <c:numFmt formatCode="0" sourceLinked="0"/>
        <c:majorTickMark val="none"/>
        <c:minorTickMark val="none"/>
        <c:tickLblPos val="nextTo"/>
        <c:spPr>
          <a:ln>
            <a:noFill/>
          </a:ln>
        </c:spPr>
        <c:txPr>
          <a:bodyPr/>
          <a:lstStyle/>
          <a:p>
            <a:pPr>
              <a:defRPr>
                <a:solidFill>
                  <a:sysClr val="windowText" lastClr="000000"/>
                </a:solidFill>
              </a:defRPr>
            </a:pPr>
            <a:endParaRPr lang="es-MX"/>
          </a:p>
        </c:txPr>
        <c:crossAx val="221826048"/>
        <c:crosses val="autoZero"/>
        <c:crossBetween val="between"/>
      </c:valAx>
    </c:plotArea>
    <c:legend>
      <c:legendPos val="b"/>
      <c:overlay val="0"/>
      <c:txPr>
        <a:bodyPr/>
        <a:lstStyle/>
        <a:p>
          <a:pPr>
            <a:defRPr>
              <a:solidFill>
                <a:srgbClr val="80868B"/>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13"/>
            <c:invertIfNegative val="0"/>
            <c:bubble3D val="0"/>
            <c:extLst>
              <c:ext xmlns:c16="http://schemas.microsoft.com/office/drawing/2014/chart" uri="{C3380CC4-5D6E-409C-BE32-E72D297353CC}">
                <c16:uniqueId val="{00000000-7794-4F12-A116-9C35ECCC2E47}"/>
              </c:ext>
            </c:extLst>
          </c:dPt>
          <c:dPt>
            <c:idx val="16"/>
            <c:invertIfNegative val="0"/>
            <c:bubble3D val="0"/>
            <c:extLst>
              <c:ext xmlns:c16="http://schemas.microsoft.com/office/drawing/2014/chart" uri="{C3380CC4-5D6E-409C-BE32-E72D297353CC}">
                <c16:uniqueId val="{00000001-7794-4F12-A116-9C35ECCC2E47}"/>
              </c:ext>
            </c:extLst>
          </c:dPt>
          <c:dPt>
            <c:idx val="29"/>
            <c:invertIfNegative val="0"/>
            <c:bubble3D val="0"/>
            <c:extLst>
              <c:ext xmlns:c16="http://schemas.microsoft.com/office/drawing/2014/chart" uri="{C3380CC4-5D6E-409C-BE32-E72D297353CC}">
                <c16:uniqueId val="{00000002-7794-4F12-A116-9C35ECCC2E47}"/>
              </c:ext>
            </c:extLst>
          </c:dPt>
          <c:dPt>
            <c:idx val="30"/>
            <c:invertIfNegative val="0"/>
            <c:bubble3D val="0"/>
            <c:extLst>
              <c:ext xmlns:c16="http://schemas.microsoft.com/office/drawing/2014/chart" uri="{C3380CC4-5D6E-409C-BE32-E72D297353CC}">
                <c16:uniqueId val="{00000003-7794-4F12-A116-9C35ECCC2E47}"/>
              </c:ext>
            </c:extLst>
          </c:dPt>
          <c:dPt>
            <c:idx val="34"/>
            <c:invertIfNegative val="0"/>
            <c:bubble3D val="0"/>
            <c:extLst>
              <c:ext xmlns:c16="http://schemas.microsoft.com/office/drawing/2014/chart" uri="{C3380CC4-5D6E-409C-BE32-E72D297353CC}">
                <c16:uniqueId val="{00000004-7794-4F12-A116-9C35ECCC2E47}"/>
              </c:ext>
            </c:extLst>
          </c:dPt>
          <c:dPt>
            <c:idx val="37"/>
            <c:invertIfNegative val="0"/>
            <c:bubble3D val="0"/>
            <c:extLst>
              <c:ext xmlns:c16="http://schemas.microsoft.com/office/drawing/2014/chart" uri="{C3380CC4-5D6E-409C-BE32-E72D297353CC}">
                <c16:uniqueId val="{00000005-7794-4F12-A116-9C35ECCC2E47}"/>
              </c:ext>
            </c:extLst>
          </c:dPt>
          <c:dPt>
            <c:idx val="39"/>
            <c:invertIfNegative val="0"/>
            <c:bubble3D val="0"/>
            <c:spPr>
              <a:solidFill>
                <a:srgbClr val="BF9000"/>
              </a:solidFill>
              <a:effectLst/>
            </c:spPr>
            <c:extLst>
              <c:ext xmlns:c16="http://schemas.microsoft.com/office/drawing/2014/chart" uri="{C3380CC4-5D6E-409C-BE32-E72D297353CC}">
                <c16:uniqueId val="{00000007-7794-4F12-A116-9C35ECCC2E47}"/>
              </c:ext>
            </c:extLst>
          </c:dPt>
          <c:dPt>
            <c:idx val="41"/>
            <c:invertIfNegative val="0"/>
            <c:bubble3D val="0"/>
            <c:extLst>
              <c:ext xmlns:c16="http://schemas.microsoft.com/office/drawing/2014/chart" uri="{C3380CC4-5D6E-409C-BE32-E72D297353CC}">
                <c16:uniqueId val="{00000008-7794-4F12-A116-9C35ECCC2E47}"/>
              </c:ext>
            </c:extLst>
          </c:dPt>
          <c:dPt>
            <c:idx val="42"/>
            <c:invertIfNegative val="0"/>
            <c:bubble3D val="0"/>
            <c:spPr>
              <a:solidFill>
                <a:srgbClr val="FAD496"/>
              </a:solidFill>
              <a:effectLst/>
            </c:spPr>
            <c:extLst>
              <c:ext xmlns:c16="http://schemas.microsoft.com/office/drawing/2014/chart" uri="{C3380CC4-5D6E-409C-BE32-E72D297353CC}">
                <c16:uniqueId val="{0000000A-7794-4F12-A116-9C35ECCC2E47}"/>
              </c:ext>
            </c:extLst>
          </c:dPt>
          <c:dPt>
            <c:idx val="47"/>
            <c:invertIfNegative val="0"/>
            <c:bubble3D val="0"/>
            <c:extLst>
              <c:ext xmlns:c16="http://schemas.microsoft.com/office/drawing/2014/chart" uri="{C3380CC4-5D6E-409C-BE32-E72D297353CC}">
                <c16:uniqueId val="{0000000B-7794-4F12-A116-9C35ECCC2E47}"/>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'F27'!$A$7:$A$61</c:f>
              <c:strCache>
                <c:ptCount val="55"/>
                <c:pt idx="0">
                  <c:v>Mexicali, B. C.</c:v>
                </c:pt>
                <c:pt idx="1">
                  <c:v>Tijuana, B. C.</c:v>
                </c:pt>
                <c:pt idx="2">
                  <c:v>Cd. Juárez, Chih</c:v>
                </c:pt>
                <c:pt idx="3">
                  <c:v>Cd. Acuña, Coah.</c:v>
                </c:pt>
                <c:pt idx="4">
                  <c:v>Matamoros, Tamps.</c:v>
                </c:pt>
                <c:pt idx="5">
                  <c:v>Tulancingo, Hgo.</c:v>
                </c:pt>
                <c:pt idx="6">
                  <c:v>Esperanza, Son.</c:v>
                </c:pt>
                <c:pt idx="7">
                  <c:v>Iguala, Gro.</c:v>
                </c:pt>
                <c:pt idx="8">
                  <c:v>Tuxtla Gutiérrez, Chis.</c:v>
                </c:pt>
                <c:pt idx="9">
                  <c:v>Fresnillo, Zac.</c:v>
                </c:pt>
                <c:pt idx="10">
                  <c:v>Monclova, Coah.</c:v>
                </c:pt>
                <c:pt idx="11">
                  <c:v>Tlaxcala, Tlax.</c:v>
                </c:pt>
                <c:pt idx="12">
                  <c:v>Tampico, Tamps.</c:v>
                </c:pt>
                <c:pt idx="13">
                  <c:v>Veracruz, Ver.</c:v>
                </c:pt>
                <c:pt idx="14">
                  <c:v>Toluca, Edo. de Méx.</c:v>
                </c:pt>
                <c:pt idx="15">
                  <c:v>Atlacomulco, Méx.</c:v>
                </c:pt>
                <c:pt idx="16">
                  <c:v>Hermosillo, Son.</c:v>
                </c:pt>
                <c:pt idx="17">
                  <c:v>Tapachula, Chis.</c:v>
                </c:pt>
                <c:pt idx="18">
                  <c:v>Cuernavaca, Mor.</c:v>
                </c:pt>
                <c:pt idx="19">
                  <c:v>Pachuca, Hgo.</c:v>
                </c:pt>
                <c:pt idx="20">
                  <c:v>Zacatecas, Zac.</c:v>
                </c:pt>
                <c:pt idx="21">
                  <c:v>Cortazar, Gto.</c:v>
                </c:pt>
                <c:pt idx="22">
                  <c:v>Tepic, Nay.</c:v>
                </c:pt>
                <c:pt idx="23">
                  <c:v>Morelia, Mich</c:v>
                </c:pt>
                <c:pt idx="24">
                  <c:v>Oaxaca, Oax.</c:v>
                </c:pt>
                <c:pt idx="25">
                  <c:v>León, Gto.</c:v>
                </c:pt>
                <c:pt idx="26">
                  <c:v>Cd. Jiménez, Chih.</c:v>
                </c:pt>
                <c:pt idx="27">
                  <c:v>Culiacán, Sin.</c:v>
                </c:pt>
                <c:pt idx="28">
                  <c:v>Coatzacoalcos, Ver.</c:v>
                </c:pt>
                <c:pt idx="29">
                  <c:v>Colima, Col.</c:v>
                </c:pt>
                <c:pt idx="30">
                  <c:v>Saltillo, Coah.</c:v>
                </c:pt>
                <c:pt idx="31">
                  <c:v>San Luis Potosí, S. L. P.</c:v>
                </c:pt>
                <c:pt idx="32">
                  <c:v>Chihuahua, Chih.</c:v>
                </c:pt>
                <c:pt idx="33">
                  <c:v>Huatabampo, Son.</c:v>
                </c:pt>
                <c:pt idx="34">
                  <c:v>Chetumal, Q. R.</c:v>
                </c:pt>
                <c:pt idx="35">
                  <c:v>Monterrey, N. L.</c:v>
                </c:pt>
                <c:pt idx="36">
                  <c:v>Jacona, Mich.</c:v>
                </c:pt>
                <c:pt idx="37">
                  <c:v>Córdoba, Ver.</c:v>
                </c:pt>
                <c:pt idx="38">
                  <c:v>CDMX</c:v>
                </c:pt>
                <c:pt idx="39">
                  <c:v>Tepatitlán, Jal.</c:v>
                </c:pt>
                <c:pt idx="40">
                  <c:v>Izúcar de Matamoros, Pue.</c:v>
                </c:pt>
                <c:pt idx="41">
                  <c:v>La Paz, B. C. S.</c:v>
                </c:pt>
                <c:pt idx="42">
                  <c:v>Guadalajara, Jal.</c:v>
                </c:pt>
                <c:pt idx="43">
                  <c:v>Aguascalientes, Ags.</c:v>
                </c:pt>
                <c:pt idx="44">
                  <c:v>Acapulco, Gro.</c:v>
                </c:pt>
                <c:pt idx="45">
                  <c:v>Mérida, Yuc.</c:v>
                </c:pt>
                <c:pt idx="46">
                  <c:v>Durango, Dgo.</c:v>
                </c:pt>
                <c:pt idx="47">
                  <c:v>Villahermosa, Tab.</c:v>
                </c:pt>
                <c:pt idx="48">
                  <c:v>Campeche, Camp.</c:v>
                </c:pt>
                <c:pt idx="49">
                  <c:v>San Andrés Tuxtla, Ver.</c:v>
                </c:pt>
                <c:pt idx="50">
                  <c:v>Puebla, Pue.</c:v>
                </c:pt>
                <c:pt idx="51">
                  <c:v>Tehuantepec, Oax.</c:v>
                </c:pt>
                <c:pt idx="52">
                  <c:v>Cancún, Q. Roo.</c:v>
                </c:pt>
                <c:pt idx="53">
                  <c:v>Torreón, Coah.</c:v>
                </c:pt>
                <c:pt idx="54">
                  <c:v>Querétaro, Qro.</c:v>
                </c:pt>
              </c:strCache>
            </c:strRef>
          </c:cat>
          <c:val>
            <c:numRef>
              <c:f>'F27'!$D$7:$D$61</c:f>
              <c:numCache>
                <c:formatCode>General</c:formatCode>
                <c:ptCount val="55"/>
                <c:pt idx="0">
                  <c:v>-0.03</c:v>
                </c:pt>
                <c:pt idx="1">
                  <c:v>0.94</c:v>
                </c:pt>
                <c:pt idx="2">
                  <c:v>1.1000000000000001</c:v>
                </c:pt>
                <c:pt idx="3">
                  <c:v>1.18</c:v>
                </c:pt>
                <c:pt idx="4">
                  <c:v>1.94</c:v>
                </c:pt>
                <c:pt idx="5">
                  <c:v>1.99</c:v>
                </c:pt>
                <c:pt idx="6">
                  <c:v>2.14</c:v>
                </c:pt>
                <c:pt idx="7">
                  <c:v>2.2999999999999998</c:v>
                </c:pt>
                <c:pt idx="8">
                  <c:v>2.31</c:v>
                </c:pt>
                <c:pt idx="9">
                  <c:v>2.3199999999999998</c:v>
                </c:pt>
                <c:pt idx="10">
                  <c:v>2.33</c:v>
                </c:pt>
                <c:pt idx="11">
                  <c:v>2.33</c:v>
                </c:pt>
                <c:pt idx="12">
                  <c:v>2.35</c:v>
                </c:pt>
                <c:pt idx="13">
                  <c:v>2.4</c:v>
                </c:pt>
                <c:pt idx="14">
                  <c:v>2.41</c:v>
                </c:pt>
                <c:pt idx="15">
                  <c:v>2.46</c:v>
                </c:pt>
                <c:pt idx="16">
                  <c:v>2.63</c:v>
                </c:pt>
                <c:pt idx="17">
                  <c:v>2.64</c:v>
                </c:pt>
                <c:pt idx="18">
                  <c:v>2.72</c:v>
                </c:pt>
                <c:pt idx="19">
                  <c:v>2.73</c:v>
                </c:pt>
                <c:pt idx="20">
                  <c:v>2.73</c:v>
                </c:pt>
                <c:pt idx="21">
                  <c:v>2.79</c:v>
                </c:pt>
                <c:pt idx="22">
                  <c:v>2.8</c:v>
                </c:pt>
                <c:pt idx="23">
                  <c:v>2.86</c:v>
                </c:pt>
                <c:pt idx="24">
                  <c:v>2.87</c:v>
                </c:pt>
                <c:pt idx="25">
                  <c:v>2.88</c:v>
                </c:pt>
                <c:pt idx="26">
                  <c:v>2.92</c:v>
                </c:pt>
                <c:pt idx="27">
                  <c:v>2.92</c:v>
                </c:pt>
                <c:pt idx="28">
                  <c:v>2.94</c:v>
                </c:pt>
                <c:pt idx="29">
                  <c:v>2.96</c:v>
                </c:pt>
                <c:pt idx="30">
                  <c:v>2.97</c:v>
                </c:pt>
                <c:pt idx="31">
                  <c:v>3.03</c:v>
                </c:pt>
                <c:pt idx="32">
                  <c:v>3.07</c:v>
                </c:pt>
                <c:pt idx="33">
                  <c:v>3.08</c:v>
                </c:pt>
                <c:pt idx="34">
                  <c:v>3.09</c:v>
                </c:pt>
                <c:pt idx="35">
                  <c:v>3.1</c:v>
                </c:pt>
                <c:pt idx="36">
                  <c:v>3.13</c:v>
                </c:pt>
                <c:pt idx="37">
                  <c:v>3.2</c:v>
                </c:pt>
                <c:pt idx="38">
                  <c:v>3.21</c:v>
                </c:pt>
                <c:pt idx="39">
                  <c:v>3.22</c:v>
                </c:pt>
                <c:pt idx="40">
                  <c:v>3.24</c:v>
                </c:pt>
                <c:pt idx="41">
                  <c:v>3.29</c:v>
                </c:pt>
                <c:pt idx="42">
                  <c:v>3.38</c:v>
                </c:pt>
                <c:pt idx="43">
                  <c:v>3.46</c:v>
                </c:pt>
                <c:pt idx="44">
                  <c:v>3.47</c:v>
                </c:pt>
                <c:pt idx="45">
                  <c:v>3.63</c:v>
                </c:pt>
                <c:pt idx="46">
                  <c:v>3.68</c:v>
                </c:pt>
                <c:pt idx="47">
                  <c:v>3.8</c:v>
                </c:pt>
                <c:pt idx="48">
                  <c:v>3.87</c:v>
                </c:pt>
                <c:pt idx="49">
                  <c:v>3.92</c:v>
                </c:pt>
                <c:pt idx="50">
                  <c:v>3.97</c:v>
                </c:pt>
                <c:pt idx="51">
                  <c:v>4.08</c:v>
                </c:pt>
                <c:pt idx="52">
                  <c:v>4.1500000000000004</c:v>
                </c:pt>
                <c:pt idx="53">
                  <c:v>4.2300000000000004</c:v>
                </c:pt>
                <c:pt idx="54">
                  <c:v>4.32</c:v>
                </c:pt>
              </c:numCache>
            </c:numRef>
          </c:val>
          <c:extLst>
            <c:ext xmlns:c16="http://schemas.microsoft.com/office/drawing/2014/chart" uri="{C3380CC4-5D6E-409C-BE32-E72D297353CC}">
              <c16:uniqueId val="{0000000C-7794-4F12-A116-9C35ECCC2E47}"/>
            </c:ext>
          </c:extLst>
        </c:ser>
        <c:dLbls>
          <c:showLegendKey val="0"/>
          <c:showVal val="0"/>
          <c:showCatName val="0"/>
          <c:showSerName val="0"/>
          <c:showPercent val="0"/>
          <c:showBubbleSize val="0"/>
        </c:dLbls>
        <c:gapWidth val="50"/>
        <c:axId val="221915392"/>
        <c:axId val="221925376"/>
      </c:barChart>
      <c:scatterChart>
        <c:scatterStyle val="lineMarker"/>
        <c:varyColors val="0"/>
        <c:ser>
          <c:idx val="1"/>
          <c:order val="1"/>
          <c:tx>
            <c:strRef>
              <c:f>'F27'!$A$64</c:f>
              <c:strCache>
                <c:ptCount val="1"/>
                <c:pt idx="0">
                  <c:v>Nacional</c:v>
                </c:pt>
              </c:strCache>
            </c:strRef>
          </c:tx>
          <c:spPr>
            <a:ln w="57150">
              <a:solidFill>
                <a:srgbClr val="F79646">
                  <a:lumMod val="60000"/>
                  <a:lumOff val="40000"/>
                </a:srgb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D-7794-4F12-A116-9C35ECCC2E47}"/>
                </c:ext>
              </c:extLst>
            </c:dLbl>
            <c:dLbl>
              <c:idx val="1"/>
              <c:layout>
                <c:manualLayout>
                  <c:x val="-0.11441433933933934"/>
                  <c:y val="0.2320905701754386"/>
                </c:manualLayout>
              </c:layout>
              <c:spPr>
                <a:solidFill>
                  <a:srgbClr val="F79646">
                    <a:lumMod val="40000"/>
                    <a:lumOff val="60000"/>
                  </a:srgbClr>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15673828828828826"/>
                      <c:h val="3.5964766081871338E-2"/>
                    </c:manualLayout>
                  </c15:layout>
                </c:ext>
                <c:ext xmlns:c16="http://schemas.microsoft.com/office/drawing/2014/chart" uri="{C3380CC4-5D6E-409C-BE32-E72D297353CC}">
                  <c16:uniqueId val="{0000000E-7794-4F12-A116-9C35ECCC2E47}"/>
                </c:ext>
              </c:extLst>
            </c:dLbl>
            <c:spPr>
              <a:solidFill>
                <a:srgbClr val="F79646">
                  <a:lumMod val="40000"/>
                  <a:lumOff val="60000"/>
                </a:srgbClr>
              </a:solidFill>
              <a:ln>
                <a:noFill/>
              </a:ln>
              <a:effectLst/>
            </c:spPr>
            <c:txPr>
              <a:bodyPr rot="-5400000" vert="horz" wrap="square" lIns="38100" tIns="19050" rIns="38100" bIns="19050" anchor="ctr">
                <a:spAutoFit/>
              </a:bodyPr>
              <a:lstStyle/>
              <a:p>
                <a:pPr>
                  <a:defRPr b="1">
                    <a:solidFill>
                      <a:schemeClr val="tx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'F27'!$D$64:$D$65</c:f>
              <c:numCache>
                <c:formatCode>General</c:formatCode>
                <c:ptCount val="2"/>
                <c:pt idx="0">
                  <c:v>2.97</c:v>
                </c:pt>
                <c:pt idx="1">
                  <c:v>2.97</c:v>
                </c:pt>
              </c:numCache>
            </c:numRef>
          </c:xVal>
          <c:yVal>
            <c:numRef>
              <c:f>'F27'!$B$64:$B$65</c:f>
              <c:numCache>
                <c:formatCode>General</c:formatCode>
                <c:ptCount val="2"/>
                <c:pt idx="0">
                  <c:v>0</c:v>
                </c:pt>
                <c:pt idx="1">
                  <c:v>1</c:v>
                </c:pt>
              </c:numCache>
            </c:numRef>
          </c:yVal>
          <c:smooth val="0"/>
          <c:extLst>
            <c:ext xmlns:c16="http://schemas.microsoft.com/office/drawing/2014/chart" uri="{C3380CC4-5D6E-409C-BE32-E72D297353CC}">
              <c16:uniqueId val="{0000000F-7794-4F12-A116-9C35ECCC2E47}"/>
            </c:ext>
          </c:extLst>
        </c:ser>
        <c:dLbls>
          <c:showLegendKey val="0"/>
          <c:showVal val="0"/>
          <c:showCatName val="0"/>
          <c:showSerName val="0"/>
          <c:showPercent val="0"/>
          <c:showBubbleSize val="0"/>
        </c:dLbls>
        <c:axId val="221928448"/>
        <c:axId val="221926912"/>
      </c:scatterChart>
      <c:catAx>
        <c:axId val="2219153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1925376"/>
        <c:crosses val="autoZero"/>
        <c:auto val="1"/>
        <c:lblAlgn val="ctr"/>
        <c:lblOffset val="100"/>
        <c:noMultiLvlLbl val="0"/>
      </c:catAx>
      <c:valAx>
        <c:axId val="221925376"/>
        <c:scaling>
          <c:orientation val="minMax"/>
        </c:scaling>
        <c:delete val="1"/>
        <c:axPos val="b"/>
        <c:numFmt formatCode="General" sourceLinked="1"/>
        <c:majorTickMark val="none"/>
        <c:minorTickMark val="none"/>
        <c:tickLblPos val="nextTo"/>
        <c:crossAx val="221915392"/>
        <c:crosses val="autoZero"/>
        <c:crossBetween val="between"/>
      </c:valAx>
      <c:valAx>
        <c:axId val="221926912"/>
        <c:scaling>
          <c:orientation val="minMax"/>
          <c:max val="1"/>
        </c:scaling>
        <c:delete val="1"/>
        <c:axPos val="r"/>
        <c:numFmt formatCode="General" sourceLinked="1"/>
        <c:majorTickMark val="out"/>
        <c:minorTickMark val="none"/>
        <c:tickLblPos val="nextTo"/>
        <c:crossAx val="221928448"/>
        <c:crosses val="max"/>
        <c:crossBetween val="midCat"/>
      </c:valAx>
      <c:valAx>
        <c:axId val="221928448"/>
        <c:scaling>
          <c:orientation val="minMax"/>
        </c:scaling>
        <c:delete val="1"/>
        <c:axPos val="b"/>
        <c:numFmt formatCode="General" sourceLinked="1"/>
        <c:majorTickMark val="out"/>
        <c:minorTickMark val="none"/>
        <c:tickLblPos val="nextTo"/>
        <c:crossAx val="221926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'F28'!$B$7</c:f>
              <c:strCache>
                <c:ptCount val="1"/>
                <c:pt idx="0">
                  <c:v>octubre</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0929-4520-9F28-71350E305635}"/>
              </c:ext>
            </c:extLst>
          </c:dPt>
          <c:dLbls>
            <c:spPr>
              <a:noFill/>
              <a:ln>
                <a:noFill/>
              </a:ln>
              <a:effectLst/>
            </c:spPr>
            <c:txPr>
              <a:bodyPr rot="-540000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'F28'!$C$6:$E$6</c:f>
              <c:strCache>
                <c:ptCount val="3"/>
                <c:pt idx="0">
                  <c:v>Regular</c:v>
                </c:pt>
                <c:pt idx="1">
                  <c:v>Premium</c:v>
                </c:pt>
                <c:pt idx="2">
                  <c:v>Diesel</c:v>
                </c:pt>
              </c:strCache>
            </c:strRef>
          </c:cat>
          <c:val>
            <c:numRef>
              <c:f>'F28'!$C$7:$E$7</c:f>
              <c:numCache>
                <c:formatCode>0.00</c:formatCode>
                <c:ptCount val="3"/>
                <c:pt idx="0">
                  <c:v>20.5133350906628</c:v>
                </c:pt>
                <c:pt idx="1">
                  <c:v>21.921242257959516</c:v>
                </c:pt>
                <c:pt idx="2">
                  <c:v>21.531442861600244</c:v>
                </c:pt>
              </c:numCache>
            </c:numRef>
          </c:val>
          <c:extLst>
            <c:ext xmlns:c16="http://schemas.microsoft.com/office/drawing/2014/chart" uri="{C3380CC4-5D6E-409C-BE32-E72D297353CC}">
              <c16:uniqueId val="{00000002-0929-4520-9F28-71350E305635}"/>
            </c:ext>
          </c:extLst>
        </c:ser>
        <c:ser>
          <c:idx val="1"/>
          <c:order val="1"/>
          <c:tx>
            <c:strRef>
              <c:f>'F28'!$B$8</c:f>
              <c:strCache>
                <c:ptCount val="1"/>
                <c:pt idx="0">
                  <c:v>noviembre</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0929-4520-9F28-71350E305635}"/>
              </c:ext>
            </c:extLst>
          </c:dPt>
          <c:dLbls>
            <c:spPr>
              <a:noFill/>
              <a:ln>
                <a:noFill/>
              </a:ln>
              <a:effectLst/>
            </c:spPr>
            <c:txPr>
              <a:bodyPr rot="-540000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'F28'!$C$6:$E$6</c:f>
              <c:strCache>
                <c:ptCount val="3"/>
                <c:pt idx="0">
                  <c:v>Regular</c:v>
                </c:pt>
                <c:pt idx="1">
                  <c:v>Premium</c:v>
                </c:pt>
                <c:pt idx="2">
                  <c:v>Diesel</c:v>
                </c:pt>
              </c:strCache>
            </c:strRef>
          </c:cat>
          <c:val>
            <c:numRef>
              <c:f>'F28'!$C$8:$E$8</c:f>
              <c:numCache>
                <c:formatCode>0.00</c:formatCode>
                <c:ptCount val="3"/>
                <c:pt idx="0">
                  <c:v>20.339340650305029</c:v>
                </c:pt>
                <c:pt idx="1">
                  <c:v>21.711434564769469</c:v>
                </c:pt>
                <c:pt idx="2">
                  <c:v>21.317632746693359</c:v>
                </c:pt>
              </c:numCache>
            </c:numRef>
          </c:val>
          <c:extLst>
            <c:ext xmlns:c16="http://schemas.microsoft.com/office/drawing/2014/chart" uri="{C3380CC4-5D6E-409C-BE32-E72D297353CC}">
              <c16:uniqueId val="{00000004-0929-4520-9F28-71350E305635}"/>
            </c:ext>
          </c:extLst>
        </c:ser>
        <c:dLbls>
          <c:showLegendKey val="0"/>
          <c:showVal val="0"/>
          <c:showCatName val="0"/>
          <c:showSerName val="0"/>
          <c:showPercent val="0"/>
          <c:showBubbleSize val="0"/>
        </c:dLbls>
        <c:gapWidth val="75"/>
        <c:overlap val="-25"/>
        <c:axId val="221554944"/>
        <c:axId val="221564928"/>
      </c:barChart>
      <c:catAx>
        <c:axId val="221554944"/>
        <c:scaling>
          <c:orientation val="minMax"/>
        </c:scaling>
        <c:delete val="0"/>
        <c:axPos val="b"/>
        <c:numFmt formatCode="General" sourceLinked="0"/>
        <c:majorTickMark val="none"/>
        <c:minorTickMark val="none"/>
        <c:tickLblPos val="nextTo"/>
        <c:crossAx val="221564928"/>
        <c:crosses val="autoZero"/>
        <c:auto val="1"/>
        <c:lblAlgn val="ctr"/>
        <c:lblOffset val="100"/>
        <c:noMultiLvlLbl val="0"/>
      </c:catAx>
      <c:valAx>
        <c:axId val="221564928"/>
        <c:scaling>
          <c:orientation val="minMax"/>
          <c:max val="22.5"/>
          <c:min val="16.5"/>
        </c:scaling>
        <c:delete val="1"/>
        <c:axPos val="l"/>
        <c:numFmt formatCode="0.00" sourceLinked="1"/>
        <c:majorTickMark val="out"/>
        <c:minorTickMark val="none"/>
        <c:tickLblPos val="nextTo"/>
        <c:crossAx val="221554944"/>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'F29'!$I$7</c:f>
              <c:strCache>
                <c:ptCount val="1"/>
                <c:pt idx="0">
                  <c:v>Jalisco</c:v>
                </c:pt>
              </c:strCache>
            </c:strRef>
          </c:tx>
          <c:spPr>
            <a:solidFill>
              <a:srgbClr val="AFB7BC"/>
            </a:solidFill>
          </c:spPr>
          <c:invertIfNegative val="0"/>
          <c:dPt>
            <c:idx val="10"/>
            <c:invertIfNegative val="0"/>
            <c:bubble3D val="0"/>
            <c:spPr>
              <a:solidFill>
                <a:srgbClr val="303233"/>
              </a:solidFill>
            </c:spPr>
            <c:extLst>
              <c:ext xmlns:c16="http://schemas.microsoft.com/office/drawing/2014/chart" uri="{C3380CC4-5D6E-409C-BE32-E72D297353CC}">
                <c16:uniqueId val="{00000001-9B52-4556-9468-8F10814931C1}"/>
              </c:ext>
            </c:extLst>
          </c:dPt>
          <c:dPt>
            <c:idx val="22"/>
            <c:invertIfNegative val="0"/>
            <c:bubble3D val="0"/>
            <c:spPr>
              <a:solidFill>
                <a:srgbClr val="303233"/>
              </a:solidFill>
            </c:spPr>
            <c:extLst>
              <c:ext xmlns:c16="http://schemas.microsoft.com/office/drawing/2014/chart" uri="{C3380CC4-5D6E-409C-BE32-E72D297353CC}">
                <c16:uniqueId val="{00000003-9B52-4556-9468-8F10814931C1}"/>
              </c:ext>
            </c:extLst>
          </c:dPt>
          <c:dPt>
            <c:idx val="24"/>
            <c:invertIfNegative val="0"/>
            <c:bubble3D val="0"/>
            <c:extLst>
              <c:ext xmlns:c16="http://schemas.microsoft.com/office/drawing/2014/chart" uri="{C3380CC4-5D6E-409C-BE32-E72D297353CC}">
                <c16:uniqueId val="{00000004-9B52-4556-9468-8F10814931C1}"/>
              </c:ext>
            </c:extLst>
          </c:dPt>
          <c:dPt>
            <c:idx val="29"/>
            <c:invertIfNegative val="0"/>
            <c:bubble3D val="0"/>
            <c:extLst>
              <c:ext xmlns:c16="http://schemas.microsoft.com/office/drawing/2014/chart" uri="{C3380CC4-5D6E-409C-BE32-E72D297353CC}">
                <c16:uniqueId val="{00000005-9B52-4556-9468-8F10814931C1}"/>
              </c:ext>
            </c:extLst>
          </c:dPt>
          <c:dPt>
            <c:idx val="30"/>
            <c:invertIfNegative val="0"/>
            <c:bubble3D val="0"/>
            <c:extLst>
              <c:ext xmlns:c16="http://schemas.microsoft.com/office/drawing/2014/chart" uri="{C3380CC4-5D6E-409C-BE32-E72D297353CC}">
                <c16:uniqueId val="{00000006-9B52-4556-9468-8F10814931C1}"/>
              </c:ext>
            </c:extLst>
          </c:dPt>
          <c:dPt>
            <c:idx val="31"/>
            <c:invertIfNegative val="0"/>
            <c:bubble3D val="0"/>
            <c:extLst>
              <c:ext xmlns:c16="http://schemas.microsoft.com/office/drawing/2014/chart" uri="{C3380CC4-5D6E-409C-BE32-E72D297353CC}">
                <c16:uniqueId val="{00000007-9B52-4556-9468-8F10814931C1}"/>
              </c:ext>
            </c:extLst>
          </c:dPt>
          <c:dPt>
            <c:idx val="32"/>
            <c:invertIfNegative val="0"/>
            <c:bubble3D val="0"/>
            <c:extLst>
              <c:ext xmlns:c16="http://schemas.microsoft.com/office/drawing/2014/chart" uri="{C3380CC4-5D6E-409C-BE32-E72D297353CC}">
                <c16:uniqueId val="{00000008-9B52-4556-9468-8F10814931C1}"/>
              </c:ext>
            </c:extLst>
          </c:dPt>
          <c:dPt>
            <c:idx val="33"/>
            <c:invertIfNegative val="0"/>
            <c:bubble3D val="0"/>
            <c:extLst>
              <c:ext xmlns:c16="http://schemas.microsoft.com/office/drawing/2014/chart" uri="{C3380CC4-5D6E-409C-BE32-E72D297353CC}">
                <c16:uniqueId val="{00000009-9B52-4556-9468-8F10814931C1}"/>
              </c:ext>
            </c:extLst>
          </c:dPt>
          <c:dPt>
            <c:idx val="34"/>
            <c:invertIfNegative val="0"/>
            <c:bubble3D val="0"/>
            <c:spPr>
              <a:solidFill>
                <a:srgbClr val="303233"/>
              </a:solidFill>
            </c:spPr>
            <c:extLst>
              <c:ext xmlns:c16="http://schemas.microsoft.com/office/drawing/2014/chart" uri="{C3380CC4-5D6E-409C-BE32-E72D297353CC}">
                <c16:uniqueId val="{0000000B-9B52-4556-9468-8F10814931C1}"/>
              </c:ext>
            </c:extLst>
          </c:dPt>
          <c:dLbls>
            <c:spPr>
              <a:noFill/>
              <a:ln>
                <a:noFill/>
              </a:ln>
              <a:effectLst/>
            </c:spPr>
            <c:txPr>
              <a:bodyPr rot="-5400000" vert="horz"/>
              <a:lstStyle/>
              <a:p>
                <a:pPr>
                  <a:defRPr b="1">
                    <a:solidFill>
                      <a:srgbClr val="303233"/>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'F29'!$A$8:$B$42</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2017</c:v>
                  </c:pt>
                  <c:pt idx="12">
                    <c:v>2018</c:v>
                  </c:pt>
                  <c:pt idx="24">
                    <c:v>2019</c:v>
                  </c:pt>
                </c:lvl>
              </c:multiLvlStrCache>
            </c:multiLvlStrRef>
          </c:cat>
          <c:val>
            <c:numRef>
              <c:f>'F29'!$I$8:$I$42</c:f>
              <c:numCache>
                <c:formatCode>0.00</c:formatCode>
                <c:ptCount val="35"/>
                <c:pt idx="0">
                  <c:v>18.523085306790339</c:v>
                </c:pt>
                <c:pt idx="1">
                  <c:v>18.405420940141681</c:v>
                </c:pt>
                <c:pt idx="2">
                  <c:v>18.191352476093677</c:v>
                </c:pt>
                <c:pt idx="3">
                  <c:v>18.169662514898736</c:v>
                </c:pt>
                <c:pt idx="4">
                  <c:v>18.061533614408397</c:v>
                </c:pt>
                <c:pt idx="5">
                  <c:v>17.883788992877641</c:v>
                </c:pt>
                <c:pt idx="6">
                  <c:v>17.716923727993315</c:v>
                </c:pt>
                <c:pt idx="7">
                  <c:v>17.698114591748745</c:v>
                </c:pt>
                <c:pt idx="8">
                  <c:v>17.886663511198584</c:v>
                </c:pt>
                <c:pt idx="9">
                  <c:v>17.913496692478578</c:v>
                </c:pt>
                <c:pt idx="10">
                  <c:v>17.816144163839304</c:v>
                </c:pt>
                <c:pt idx="11">
                  <c:v>17.86886111742345</c:v>
                </c:pt>
                <c:pt idx="12">
                  <c:v>18.420268763910002</c:v>
                </c:pt>
                <c:pt idx="13">
                  <c:v>19.192060228130693</c:v>
                </c:pt>
                <c:pt idx="14">
                  <c:v>19.404260935494285</c:v>
                </c:pt>
                <c:pt idx="15">
                  <c:v>19.562313357349492</c:v>
                </c:pt>
                <c:pt idx="16">
                  <c:v>19.836319883572926</c:v>
                </c:pt>
                <c:pt idx="17">
                  <c:v>20.074277004080656</c:v>
                </c:pt>
                <c:pt idx="18">
                  <c:v>20.261894801128186</c:v>
                </c:pt>
                <c:pt idx="19">
                  <c:v>20.578706362728713</c:v>
                </c:pt>
                <c:pt idx="20">
                  <c:v>20.76400322262063</c:v>
                </c:pt>
                <c:pt idx="21">
                  <c:v>20.90744779347769</c:v>
                </c:pt>
                <c:pt idx="22">
                  <c:v>20.782536974723584</c:v>
                </c:pt>
                <c:pt idx="23">
                  <c:v>20.418945994424039</c:v>
                </c:pt>
                <c:pt idx="24">
                  <c:v>20.331714392853602</c:v>
                </c:pt>
                <c:pt idx="25">
                  <c:v>20.737156916738385</c:v>
                </c:pt>
                <c:pt idx="26">
                  <c:v>21.137619561036608</c:v>
                </c:pt>
                <c:pt idx="27">
                  <c:v>21.024348074780509</c:v>
                </c:pt>
                <c:pt idx="28">
                  <c:v>21.089370508110001</c:v>
                </c:pt>
                <c:pt idx="29">
                  <c:v>20.927221684414327</c:v>
                </c:pt>
                <c:pt idx="30">
                  <c:v>20.858258009211024</c:v>
                </c:pt>
                <c:pt idx="31">
                  <c:v>20.719872236449774</c:v>
                </c:pt>
                <c:pt idx="32">
                  <c:v>20.645912519716198</c:v>
                </c:pt>
                <c:pt idx="33">
                  <c:v>20.5133350906628</c:v>
                </c:pt>
                <c:pt idx="34">
                  <c:v>20.339340650305029</c:v>
                </c:pt>
              </c:numCache>
            </c:numRef>
          </c:val>
          <c:extLst>
            <c:ext xmlns:c16="http://schemas.microsoft.com/office/drawing/2014/chart" uri="{C3380CC4-5D6E-409C-BE32-E72D297353CC}">
              <c16:uniqueId val="{0000000C-9B52-4556-9468-8F10814931C1}"/>
            </c:ext>
          </c:extLst>
        </c:ser>
        <c:ser>
          <c:idx val="1"/>
          <c:order val="1"/>
          <c:tx>
            <c:strRef>
              <c:f>'F29'!$J$7</c:f>
              <c:strCache>
                <c:ptCount val="1"/>
                <c:pt idx="0">
                  <c:v>Nacional</c:v>
                </c:pt>
              </c:strCache>
            </c:strRef>
          </c:tx>
          <c:spPr>
            <a:solidFill>
              <a:srgbClr val="E5D8B7"/>
            </a:solidFill>
          </c:spPr>
          <c:invertIfNegative val="0"/>
          <c:dPt>
            <c:idx val="10"/>
            <c:invertIfNegative val="0"/>
            <c:bubble3D val="0"/>
            <c:spPr>
              <a:solidFill>
                <a:srgbClr val="E9BD3F"/>
              </a:solidFill>
            </c:spPr>
            <c:extLst>
              <c:ext xmlns:c16="http://schemas.microsoft.com/office/drawing/2014/chart" uri="{C3380CC4-5D6E-409C-BE32-E72D297353CC}">
                <c16:uniqueId val="{0000000E-9B52-4556-9468-8F10814931C1}"/>
              </c:ext>
            </c:extLst>
          </c:dPt>
          <c:dPt>
            <c:idx val="22"/>
            <c:invertIfNegative val="0"/>
            <c:bubble3D val="0"/>
            <c:spPr>
              <a:solidFill>
                <a:srgbClr val="E9BD3F"/>
              </a:solidFill>
            </c:spPr>
            <c:extLst>
              <c:ext xmlns:c16="http://schemas.microsoft.com/office/drawing/2014/chart" uri="{C3380CC4-5D6E-409C-BE32-E72D297353CC}">
                <c16:uniqueId val="{00000010-9B52-4556-9468-8F10814931C1}"/>
              </c:ext>
            </c:extLst>
          </c:dPt>
          <c:dPt>
            <c:idx val="24"/>
            <c:invertIfNegative val="0"/>
            <c:bubble3D val="0"/>
            <c:extLst>
              <c:ext xmlns:c16="http://schemas.microsoft.com/office/drawing/2014/chart" uri="{C3380CC4-5D6E-409C-BE32-E72D297353CC}">
                <c16:uniqueId val="{00000011-9B52-4556-9468-8F10814931C1}"/>
              </c:ext>
            </c:extLst>
          </c:dPt>
          <c:dPt>
            <c:idx val="29"/>
            <c:invertIfNegative val="0"/>
            <c:bubble3D val="0"/>
            <c:extLst>
              <c:ext xmlns:c16="http://schemas.microsoft.com/office/drawing/2014/chart" uri="{C3380CC4-5D6E-409C-BE32-E72D297353CC}">
                <c16:uniqueId val="{00000012-9B52-4556-9468-8F10814931C1}"/>
              </c:ext>
            </c:extLst>
          </c:dPt>
          <c:dPt>
            <c:idx val="30"/>
            <c:invertIfNegative val="0"/>
            <c:bubble3D val="0"/>
            <c:extLst>
              <c:ext xmlns:c16="http://schemas.microsoft.com/office/drawing/2014/chart" uri="{C3380CC4-5D6E-409C-BE32-E72D297353CC}">
                <c16:uniqueId val="{00000013-9B52-4556-9468-8F10814931C1}"/>
              </c:ext>
            </c:extLst>
          </c:dPt>
          <c:dPt>
            <c:idx val="31"/>
            <c:invertIfNegative val="0"/>
            <c:bubble3D val="0"/>
            <c:extLst>
              <c:ext xmlns:c16="http://schemas.microsoft.com/office/drawing/2014/chart" uri="{C3380CC4-5D6E-409C-BE32-E72D297353CC}">
                <c16:uniqueId val="{00000014-9B52-4556-9468-8F10814931C1}"/>
              </c:ext>
            </c:extLst>
          </c:dPt>
          <c:dPt>
            <c:idx val="32"/>
            <c:invertIfNegative val="0"/>
            <c:bubble3D val="0"/>
            <c:extLst>
              <c:ext xmlns:c16="http://schemas.microsoft.com/office/drawing/2014/chart" uri="{C3380CC4-5D6E-409C-BE32-E72D297353CC}">
                <c16:uniqueId val="{00000015-9B52-4556-9468-8F10814931C1}"/>
              </c:ext>
            </c:extLst>
          </c:dPt>
          <c:dPt>
            <c:idx val="33"/>
            <c:invertIfNegative val="0"/>
            <c:bubble3D val="0"/>
            <c:extLst>
              <c:ext xmlns:c16="http://schemas.microsoft.com/office/drawing/2014/chart" uri="{C3380CC4-5D6E-409C-BE32-E72D297353CC}">
                <c16:uniqueId val="{00000016-9B52-4556-9468-8F10814931C1}"/>
              </c:ext>
            </c:extLst>
          </c:dPt>
          <c:dPt>
            <c:idx val="34"/>
            <c:invertIfNegative val="0"/>
            <c:bubble3D val="0"/>
            <c:spPr>
              <a:solidFill>
                <a:srgbClr val="E9BD3F"/>
              </a:solidFill>
            </c:spPr>
            <c:extLst>
              <c:ext xmlns:c16="http://schemas.microsoft.com/office/drawing/2014/chart" uri="{C3380CC4-5D6E-409C-BE32-E72D297353CC}">
                <c16:uniqueId val="{00000018-9B52-4556-9468-8F10814931C1}"/>
              </c:ext>
            </c:extLst>
          </c:dPt>
          <c:dLbls>
            <c:spPr>
              <a:noFill/>
              <a:ln>
                <a:noFill/>
              </a:ln>
              <a:effectLst/>
            </c:spPr>
            <c:txPr>
              <a:bodyPr rot="-5400000" vert="horz"/>
              <a:lstStyle/>
              <a:p>
                <a:pPr>
                  <a:defRPr b="1">
                    <a:solidFill>
                      <a:srgbClr val="B6963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'F29'!$A$8:$B$42</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2017</c:v>
                  </c:pt>
                  <c:pt idx="12">
                    <c:v>2018</c:v>
                  </c:pt>
                  <c:pt idx="24">
                    <c:v>2019</c:v>
                  </c:pt>
                </c:lvl>
              </c:multiLvlStrCache>
            </c:multiLvlStrRef>
          </c:cat>
          <c:val>
            <c:numRef>
              <c:f>'F29'!$J$8:$J$42</c:f>
              <c:numCache>
                <c:formatCode>0.00</c:formatCode>
                <c:ptCount val="35"/>
                <c:pt idx="0">
                  <c:v>18.017793555828003</c:v>
                </c:pt>
                <c:pt idx="1">
                  <c:v>17.832902749377279</c:v>
                </c:pt>
                <c:pt idx="2">
                  <c:v>17.562586391536684</c:v>
                </c:pt>
                <c:pt idx="3">
                  <c:v>17.534683464923415</c:v>
                </c:pt>
                <c:pt idx="4">
                  <c:v>17.445749881451491</c:v>
                </c:pt>
                <c:pt idx="5">
                  <c:v>17.289319195613519</c:v>
                </c:pt>
                <c:pt idx="6">
                  <c:v>17.131043796167813</c:v>
                </c:pt>
                <c:pt idx="7">
                  <c:v>17.120131682180531</c:v>
                </c:pt>
                <c:pt idx="8">
                  <c:v>17.308402480561686</c:v>
                </c:pt>
                <c:pt idx="9">
                  <c:v>17.345221491955616</c:v>
                </c:pt>
                <c:pt idx="10">
                  <c:v>17.274647739415862</c:v>
                </c:pt>
                <c:pt idx="11">
                  <c:v>17.326827152668518</c:v>
                </c:pt>
                <c:pt idx="12">
                  <c:v>17.808319918273469</c:v>
                </c:pt>
                <c:pt idx="13">
                  <c:v>18.424158598024036</c:v>
                </c:pt>
                <c:pt idx="14">
                  <c:v>18.615901588054722</c:v>
                </c:pt>
                <c:pt idx="15">
                  <c:v>18.782577234735115</c:v>
                </c:pt>
                <c:pt idx="16">
                  <c:v>18.981206023675661</c:v>
                </c:pt>
                <c:pt idx="17">
                  <c:v>19.178520444392952</c:v>
                </c:pt>
                <c:pt idx="18">
                  <c:v>19.460083640402544</c:v>
                </c:pt>
                <c:pt idx="19">
                  <c:v>19.889383668323994</c:v>
                </c:pt>
                <c:pt idx="20">
                  <c:v>20.071655024817385</c:v>
                </c:pt>
                <c:pt idx="21">
                  <c:v>20.178554401488903</c:v>
                </c:pt>
                <c:pt idx="22">
                  <c:v>20.000218902965376</c:v>
                </c:pt>
                <c:pt idx="23">
                  <c:v>19.631005426250042</c:v>
                </c:pt>
                <c:pt idx="24">
                  <c:v>19.312618568165803</c:v>
                </c:pt>
                <c:pt idx="25">
                  <c:v>19.676970546800042</c:v>
                </c:pt>
                <c:pt idx="26">
                  <c:v>20.099399911960017</c:v>
                </c:pt>
                <c:pt idx="27">
                  <c:v>19.902193780827467</c:v>
                </c:pt>
                <c:pt idx="28">
                  <c:v>19.841301934806708</c:v>
                </c:pt>
                <c:pt idx="29">
                  <c:v>19.713606001936107</c:v>
                </c:pt>
                <c:pt idx="30">
                  <c:v>19.709527043937705</c:v>
                </c:pt>
                <c:pt idx="31">
                  <c:v>19.597335780452976</c:v>
                </c:pt>
                <c:pt idx="32">
                  <c:v>19.631017357946515</c:v>
                </c:pt>
                <c:pt idx="33">
                  <c:v>19.484436464598275</c:v>
                </c:pt>
                <c:pt idx="34">
                  <c:v>19.319981613210182</c:v>
                </c:pt>
              </c:numCache>
            </c:numRef>
          </c:val>
          <c:extLst>
            <c:ext xmlns:c16="http://schemas.microsoft.com/office/drawing/2014/chart" uri="{C3380CC4-5D6E-409C-BE32-E72D297353CC}">
              <c16:uniqueId val="{00000019-9B52-4556-9468-8F10814931C1}"/>
            </c:ext>
          </c:extLst>
        </c:ser>
        <c:dLbls>
          <c:showLegendKey val="0"/>
          <c:showVal val="0"/>
          <c:showCatName val="0"/>
          <c:showSerName val="0"/>
          <c:showPercent val="0"/>
          <c:showBubbleSize val="0"/>
        </c:dLbls>
        <c:gapWidth val="75"/>
        <c:overlap val="-25"/>
        <c:axId val="221659136"/>
        <c:axId val="221660672"/>
      </c:barChart>
      <c:catAx>
        <c:axId val="221659136"/>
        <c:scaling>
          <c:orientation val="minMax"/>
        </c:scaling>
        <c:delete val="0"/>
        <c:axPos val="b"/>
        <c:numFmt formatCode="General" sourceLinked="0"/>
        <c:majorTickMark val="none"/>
        <c:minorTickMark val="none"/>
        <c:tickLblPos val="nextTo"/>
        <c:txPr>
          <a:bodyPr/>
          <a:lstStyle/>
          <a:p>
            <a:pPr>
              <a:defRPr b="1">
                <a:solidFill>
                  <a:srgbClr val="303233"/>
                </a:solidFill>
              </a:defRPr>
            </a:pPr>
            <a:endParaRPr lang="es-MX"/>
          </a:p>
        </c:txPr>
        <c:crossAx val="221660672"/>
        <c:crosses val="autoZero"/>
        <c:auto val="1"/>
        <c:lblAlgn val="ctr"/>
        <c:lblOffset val="100"/>
        <c:noMultiLvlLbl val="0"/>
      </c:catAx>
      <c:valAx>
        <c:axId val="221660672"/>
        <c:scaling>
          <c:orientation val="minMax"/>
          <c:max val="21.5"/>
          <c:min val="16.5"/>
        </c:scaling>
        <c:delete val="1"/>
        <c:axPos val="l"/>
        <c:numFmt formatCode="0.00" sourceLinked="1"/>
        <c:majorTickMark val="out"/>
        <c:minorTickMark val="none"/>
        <c:tickLblPos val="nextTo"/>
        <c:crossAx val="221659136"/>
        <c:crosses val="autoZero"/>
        <c:crossBetween val="between"/>
      </c:valAx>
    </c:plotArea>
    <c:legend>
      <c:legendPos val="b"/>
      <c:overlay val="0"/>
      <c:txPr>
        <a:bodyPr/>
        <a:lstStyle/>
        <a:p>
          <a:pPr>
            <a:defRPr b="1">
              <a:solidFill>
                <a:srgbClr val="303233"/>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'F30'!$I$7</c:f>
              <c:strCache>
                <c:ptCount val="1"/>
                <c:pt idx="0">
                  <c:v>Jalisco</c:v>
                </c:pt>
              </c:strCache>
            </c:strRef>
          </c:tx>
          <c:spPr>
            <a:solidFill>
              <a:srgbClr val="AFB7BC"/>
            </a:solidFill>
          </c:spPr>
          <c:invertIfNegative val="0"/>
          <c:dPt>
            <c:idx val="10"/>
            <c:invertIfNegative val="0"/>
            <c:bubble3D val="0"/>
            <c:spPr>
              <a:solidFill>
                <a:srgbClr val="303233"/>
              </a:solidFill>
            </c:spPr>
            <c:extLst>
              <c:ext xmlns:c16="http://schemas.microsoft.com/office/drawing/2014/chart" uri="{C3380CC4-5D6E-409C-BE32-E72D297353CC}">
                <c16:uniqueId val="{00000001-DF47-4E0E-96E1-CE33B3F244D3}"/>
              </c:ext>
            </c:extLst>
          </c:dPt>
          <c:dPt>
            <c:idx val="22"/>
            <c:invertIfNegative val="0"/>
            <c:bubble3D val="0"/>
            <c:spPr>
              <a:solidFill>
                <a:srgbClr val="303233"/>
              </a:solidFill>
            </c:spPr>
            <c:extLst>
              <c:ext xmlns:c16="http://schemas.microsoft.com/office/drawing/2014/chart" uri="{C3380CC4-5D6E-409C-BE32-E72D297353CC}">
                <c16:uniqueId val="{00000003-DF47-4E0E-96E1-CE33B3F244D3}"/>
              </c:ext>
            </c:extLst>
          </c:dPt>
          <c:dPt>
            <c:idx val="24"/>
            <c:invertIfNegative val="0"/>
            <c:bubble3D val="0"/>
            <c:extLst>
              <c:ext xmlns:c16="http://schemas.microsoft.com/office/drawing/2014/chart" uri="{C3380CC4-5D6E-409C-BE32-E72D297353CC}">
                <c16:uniqueId val="{00000004-DF47-4E0E-96E1-CE33B3F244D3}"/>
              </c:ext>
            </c:extLst>
          </c:dPt>
          <c:dPt>
            <c:idx val="29"/>
            <c:invertIfNegative val="0"/>
            <c:bubble3D val="0"/>
            <c:extLst>
              <c:ext xmlns:c16="http://schemas.microsoft.com/office/drawing/2014/chart" uri="{C3380CC4-5D6E-409C-BE32-E72D297353CC}">
                <c16:uniqueId val="{00000005-DF47-4E0E-96E1-CE33B3F244D3}"/>
              </c:ext>
            </c:extLst>
          </c:dPt>
          <c:dPt>
            <c:idx val="30"/>
            <c:invertIfNegative val="0"/>
            <c:bubble3D val="0"/>
            <c:extLst>
              <c:ext xmlns:c16="http://schemas.microsoft.com/office/drawing/2014/chart" uri="{C3380CC4-5D6E-409C-BE32-E72D297353CC}">
                <c16:uniqueId val="{00000006-DF47-4E0E-96E1-CE33B3F244D3}"/>
              </c:ext>
            </c:extLst>
          </c:dPt>
          <c:dPt>
            <c:idx val="31"/>
            <c:invertIfNegative val="0"/>
            <c:bubble3D val="0"/>
            <c:extLst>
              <c:ext xmlns:c16="http://schemas.microsoft.com/office/drawing/2014/chart" uri="{C3380CC4-5D6E-409C-BE32-E72D297353CC}">
                <c16:uniqueId val="{00000007-DF47-4E0E-96E1-CE33B3F244D3}"/>
              </c:ext>
            </c:extLst>
          </c:dPt>
          <c:dPt>
            <c:idx val="32"/>
            <c:invertIfNegative val="0"/>
            <c:bubble3D val="0"/>
            <c:extLst>
              <c:ext xmlns:c16="http://schemas.microsoft.com/office/drawing/2014/chart" uri="{C3380CC4-5D6E-409C-BE32-E72D297353CC}">
                <c16:uniqueId val="{00000008-DF47-4E0E-96E1-CE33B3F244D3}"/>
              </c:ext>
            </c:extLst>
          </c:dPt>
          <c:dPt>
            <c:idx val="33"/>
            <c:invertIfNegative val="0"/>
            <c:bubble3D val="0"/>
            <c:extLst>
              <c:ext xmlns:c16="http://schemas.microsoft.com/office/drawing/2014/chart" uri="{C3380CC4-5D6E-409C-BE32-E72D297353CC}">
                <c16:uniqueId val="{00000009-DF47-4E0E-96E1-CE33B3F244D3}"/>
              </c:ext>
            </c:extLst>
          </c:dPt>
          <c:dPt>
            <c:idx val="34"/>
            <c:invertIfNegative val="0"/>
            <c:bubble3D val="0"/>
            <c:spPr>
              <a:solidFill>
                <a:srgbClr val="303233"/>
              </a:solidFill>
            </c:spPr>
            <c:extLst>
              <c:ext xmlns:c16="http://schemas.microsoft.com/office/drawing/2014/chart" uri="{C3380CC4-5D6E-409C-BE32-E72D297353CC}">
                <c16:uniqueId val="{0000000B-DF47-4E0E-96E1-CE33B3F244D3}"/>
              </c:ext>
            </c:extLst>
          </c:dPt>
          <c:dLbls>
            <c:spPr>
              <a:noFill/>
              <a:ln>
                <a:noFill/>
              </a:ln>
              <a:effectLst/>
            </c:spPr>
            <c:txPr>
              <a:bodyPr rot="-5400000" vert="horz"/>
              <a:lstStyle/>
              <a:p>
                <a:pPr>
                  <a:defRPr sz="900" b="1">
                    <a:solidFill>
                      <a:srgbClr val="303233"/>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'F30'!$A$8:$B$42</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2017</c:v>
                  </c:pt>
                  <c:pt idx="12">
                    <c:v>2018</c:v>
                  </c:pt>
                  <c:pt idx="24">
                    <c:v>2019</c:v>
                  </c:pt>
                </c:lvl>
              </c:multiLvlStrCache>
            </c:multiLvlStrRef>
          </c:cat>
          <c:val>
            <c:numRef>
              <c:f>'F30'!$I$8:$I$42</c:f>
              <c:numCache>
                <c:formatCode>0.00</c:formatCode>
                <c:ptCount val="35"/>
                <c:pt idx="0">
                  <c:v>20.604143806189501</c:v>
                </c:pt>
                <c:pt idx="1">
                  <c:v>20.478756556719571</c:v>
                </c:pt>
                <c:pt idx="2">
                  <c:v>20.249360324020657</c:v>
                </c:pt>
                <c:pt idx="3">
                  <c:v>20.197161899637372</c:v>
                </c:pt>
                <c:pt idx="4">
                  <c:v>20.140329834613322</c:v>
                </c:pt>
                <c:pt idx="5">
                  <c:v>19.94852670858263</c:v>
                </c:pt>
                <c:pt idx="6">
                  <c:v>19.762367897900653</c:v>
                </c:pt>
                <c:pt idx="7">
                  <c:v>19.748581593362157</c:v>
                </c:pt>
                <c:pt idx="8">
                  <c:v>19.959545526695297</c:v>
                </c:pt>
                <c:pt idx="9">
                  <c:v>19.932850660494491</c:v>
                </c:pt>
                <c:pt idx="10">
                  <c:v>19.837822825752443</c:v>
                </c:pt>
                <c:pt idx="11">
                  <c:v>19.856626697672834</c:v>
                </c:pt>
                <c:pt idx="12">
                  <c:v>20.276815242638786</c:v>
                </c:pt>
                <c:pt idx="13">
                  <c:v>20.881142748108921</c:v>
                </c:pt>
                <c:pt idx="14">
                  <c:v>20.997719151571289</c:v>
                </c:pt>
                <c:pt idx="15">
                  <c:v>21.130818003717316</c:v>
                </c:pt>
                <c:pt idx="16">
                  <c:v>21.378101933835033</c:v>
                </c:pt>
                <c:pt idx="17">
                  <c:v>21.608510692004387</c:v>
                </c:pt>
                <c:pt idx="18">
                  <c:v>21.773486319634994</c:v>
                </c:pt>
                <c:pt idx="19">
                  <c:v>22.013715019119505</c:v>
                </c:pt>
                <c:pt idx="20">
                  <c:v>22.164861727826938</c:v>
                </c:pt>
                <c:pt idx="21">
                  <c:v>22.301203012528699</c:v>
                </c:pt>
                <c:pt idx="22">
                  <c:v>22.156523391294808</c:v>
                </c:pt>
                <c:pt idx="23">
                  <c:v>21.789364612452456</c:v>
                </c:pt>
                <c:pt idx="24">
                  <c:v>21.588204518277514</c:v>
                </c:pt>
                <c:pt idx="25">
                  <c:v>21.69275774856273</c:v>
                </c:pt>
                <c:pt idx="26">
                  <c:v>22.023981568017074</c:v>
                </c:pt>
                <c:pt idx="27">
                  <c:v>22.114392149468198</c:v>
                </c:pt>
                <c:pt idx="28">
                  <c:v>22.216021574623973</c:v>
                </c:pt>
                <c:pt idx="29">
                  <c:v>22.18491562669697</c:v>
                </c:pt>
                <c:pt idx="30">
                  <c:v>22.112654278234814</c:v>
                </c:pt>
                <c:pt idx="31">
                  <c:v>22.100943862326208</c:v>
                </c:pt>
                <c:pt idx="32">
                  <c:v>22.050037651188607</c:v>
                </c:pt>
                <c:pt idx="33">
                  <c:v>21.921242257959516</c:v>
                </c:pt>
                <c:pt idx="34">
                  <c:v>21.711434564769469</c:v>
                </c:pt>
              </c:numCache>
            </c:numRef>
          </c:val>
          <c:extLst>
            <c:ext xmlns:c16="http://schemas.microsoft.com/office/drawing/2014/chart" uri="{C3380CC4-5D6E-409C-BE32-E72D297353CC}">
              <c16:uniqueId val="{0000000C-DF47-4E0E-96E1-CE33B3F244D3}"/>
            </c:ext>
          </c:extLst>
        </c:ser>
        <c:ser>
          <c:idx val="1"/>
          <c:order val="1"/>
          <c:tx>
            <c:strRef>
              <c:f>'F30'!$J$7</c:f>
              <c:strCache>
                <c:ptCount val="1"/>
                <c:pt idx="0">
                  <c:v>Nacional</c:v>
                </c:pt>
              </c:strCache>
            </c:strRef>
          </c:tx>
          <c:spPr>
            <a:solidFill>
              <a:srgbClr val="E5D8B7"/>
            </a:solidFill>
          </c:spPr>
          <c:invertIfNegative val="0"/>
          <c:dPt>
            <c:idx val="10"/>
            <c:invertIfNegative val="0"/>
            <c:bubble3D val="0"/>
            <c:spPr>
              <a:solidFill>
                <a:srgbClr val="E9BD3F"/>
              </a:solidFill>
            </c:spPr>
            <c:extLst>
              <c:ext xmlns:c16="http://schemas.microsoft.com/office/drawing/2014/chart" uri="{C3380CC4-5D6E-409C-BE32-E72D297353CC}">
                <c16:uniqueId val="{0000000E-DF47-4E0E-96E1-CE33B3F244D3}"/>
              </c:ext>
            </c:extLst>
          </c:dPt>
          <c:dPt>
            <c:idx val="22"/>
            <c:invertIfNegative val="0"/>
            <c:bubble3D val="0"/>
            <c:spPr>
              <a:solidFill>
                <a:srgbClr val="E9BD3F"/>
              </a:solidFill>
            </c:spPr>
            <c:extLst>
              <c:ext xmlns:c16="http://schemas.microsoft.com/office/drawing/2014/chart" uri="{C3380CC4-5D6E-409C-BE32-E72D297353CC}">
                <c16:uniqueId val="{00000010-DF47-4E0E-96E1-CE33B3F244D3}"/>
              </c:ext>
            </c:extLst>
          </c:dPt>
          <c:dPt>
            <c:idx val="24"/>
            <c:invertIfNegative val="0"/>
            <c:bubble3D val="0"/>
            <c:extLst>
              <c:ext xmlns:c16="http://schemas.microsoft.com/office/drawing/2014/chart" uri="{C3380CC4-5D6E-409C-BE32-E72D297353CC}">
                <c16:uniqueId val="{00000011-DF47-4E0E-96E1-CE33B3F244D3}"/>
              </c:ext>
            </c:extLst>
          </c:dPt>
          <c:dPt>
            <c:idx val="29"/>
            <c:invertIfNegative val="0"/>
            <c:bubble3D val="0"/>
            <c:extLst>
              <c:ext xmlns:c16="http://schemas.microsoft.com/office/drawing/2014/chart" uri="{C3380CC4-5D6E-409C-BE32-E72D297353CC}">
                <c16:uniqueId val="{00000012-DF47-4E0E-96E1-CE33B3F244D3}"/>
              </c:ext>
            </c:extLst>
          </c:dPt>
          <c:dPt>
            <c:idx val="30"/>
            <c:invertIfNegative val="0"/>
            <c:bubble3D val="0"/>
            <c:extLst>
              <c:ext xmlns:c16="http://schemas.microsoft.com/office/drawing/2014/chart" uri="{C3380CC4-5D6E-409C-BE32-E72D297353CC}">
                <c16:uniqueId val="{00000013-DF47-4E0E-96E1-CE33B3F244D3}"/>
              </c:ext>
            </c:extLst>
          </c:dPt>
          <c:dPt>
            <c:idx val="31"/>
            <c:invertIfNegative val="0"/>
            <c:bubble3D val="0"/>
            <c:extLst>
              <c:ext xmlns:c16="http://schemas.microsoft.com/office/drawing/2014/chart" uri="{C3380CC4-5D6E-409C-BE32-E72D297353CC}">
                <c16:uniqueId val="{00000014-DF47-4E0E-96E1-CE33B3F244D3}"/>
              </c:ext>
            </c:extLst>
          </c:dPt>
          <c:dPt>
            <c:idx val="32"/>
            <c:invertIfNegative val="0"/>
            <c:bubble3D val="0"/>
            <c:extLst>
              <c:ext xmlns:c16="http://schemas.microsoft.com/office/drawing/2014/chart" uri="{C3380CC4-5D6E-409C-BE32-E72D297353CC}">
                <c16:uniqueId val="{00000015-DF47-4E0E-96E1-CE33B3F244D3}"/>
              </c:ext>
            </c:extLst>
          </c:dPt>
          <c:dPt>
            <c:idx val="33"/>
            <c:invertIfNegative val="0"/>
            <c:bubble3D val="0"/>
            <c:extLst>
              <c:ext xmlns:c16="http://schemas.microsoft.com/office/drawing/2014/chart" uri="{C3380CC4-5D6E-409C-BE32-E72D297353CC}">
                <c16:uniqueId val="{00000016-DF47-4E0E-96E1-CE33B3F244D3}"/>
              </c:ext>
            </c:extLst>
          </c:dPt>
          <c:dPt>
            <c:idx val="34"/>
            <c:invertIfNegative val="0"/>
            <c:bubble3D val="0"/>
            <c:spPr>
              <a:solidFill>
                <a:srgbClr val="E9BD3F"/>
              </a:solidFill>
            </c:spPr>
            <c:extLst>
              <c:ext xmlns:c16="http://schemas.microsoft.com/office/drawing/2014/chart" uri="{C3380CC4-5D6E-409C-BE32-E72D297353CC}">
                <c16:uniqueId val="{00000018-DF47-4E0E-96E1-CE33B3F244D3}"/>
              </c:ext>
            </c:extLst>
          </c:dPt>
          <c:dLbls>
            <c:spPr>
              <a:noFill/>
              <a:ln>
                <a:noFill/>
              </a:ln>
              <a:effectLst/>
            </c:spPr>
            <c:txPr>
              <a:bodyPr rot="-5400000" vert="horz"/>
              <a:lstStyle/>
              <a:p>
                <a:pPr>
                  <a:defRPr sz="900" b="1">
                    <a:solidFill>
                      <a:srgbClr val="B6963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'F30'!$A$8:$B$42</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2017</c:v>
                  </c:pt>
                  <c:pt idx="12">
                    <c:v>2018</c:v>
                  </c:pt>
                  <c:pt idx="24">
                    <c:v>2019</c:v>
                  </c:pt>
                </c:lvl>
              </c:multiLvlStrCache>
            </c:multiLvlStrRef>
          </c:cat>
          <c:val>
            <c:numRef>
              <c:f>'F30'!$J$8:$J$42</c:f>
              <c:numCache>
                <c:formatCode>0.00</c:formatCode>
                <c:ptCount val="35"/>
                <c:pt idx="0">
                  <c:v>20.053164462947144</c:v>
                </c:pt>
                <c:pt idx="1">
                  <c:v>19.882396340318284</c:v>
                </c:pt>
                <c:pt idx="2">
                  <c:v>19.618554294474567</c:v>
                </c:pt>
                <c:pt idx="3">
                  <c:v>19.553458722890678</c:v>
                </c:pt>
                <c:pt idx="4">
                  <c:v>19.499472987108227</c:v>
                </c:pt>
                <c:pt idx="5">
                  <c:v>19.312826260877035</c:v>
                </c:pt>
                <c:pt idx="6">
                  <c:v>19.135994890537763</c:v>
                </c:pt>
                <c:pt idx="7">
                  <c:v>19.126013895431306</c:v>
                </c:pt>
                <c:pt idx="8">
                  <c:v>19.335536305851743</c:v>
                </c:pt>
                <c:pt idx="9">
                  <c:v>19.326032023815589</c:v>
                </c:pt>
                <c:pt idx="10">
                  <c:v>19.249769492051929</c:v>
                </c:pt>
                <c:pt idx="11">
                  <c:v>19.270126872321644</c:v>
                </c:pt>
                <c:pt idx="12">
                  <c:v>19.669959219939837</c:v>
                </c:pt>
                <c:pt idx="13">
                  <c:v>20.167952848681868</c:v>
                </c:pt>
                <c:pt idx="14">
                  <c:v>20.278909975418774</c:v>
                </c:pt>
                <c:pt idx="15">
                  <c:v>20.427939141246021</c:v>
                </c:pt>
                <c:pt idx="16">
                  <c:v>20.602615888114073</c:v>
                </c:pt>
                <c:pt idx="17">
                  <c:v>20.779435582402517</c:v>
                </c:pt>
                <c:pt idx="18">
                  <c:v>21.049865348913688</c:v>
                </c:pt>
                <c:pt idx="19">
                  <c:v>21.454587759659841</c:v>
                </c:pt>
                <c:pt idx="20">
                  <c:v>21.602676523304165</c:v>
                </c:pt>
                <c:pt idx="21">
                  <c:v>21.73774249905194</c:v>
                </c:pt>
                <c:pt idx="22">
                  <c:v>21.567356251286839</c:v>
                </c:pt>
                <c:pt idx="23">
                  <c:v>21.186061796309669</c:v>
                </c:pt>
                <c:pt idx="24">
                  <c:v>20.724649538001625</c:v>
                </c:pt>
                <c:pt idx="25">
                  <c:v>20.653225475309139</c:v>
                </c:pt>
                <c:pt idx="26">
                  <c:v>21.197214661540954</c:v>
                </c:pt>
                <c:pt idx="27">
                  <c:v>21.297160817501801</c:v>
                </c:pt>
                <c:pt idx="28">
                  <c:v>21.376859596922451</c:v>
                </c:pt>
                <c:pt idx="29">
                  <c:v>21.368861858857052</c:v>
                </c:pt>
                <c:pt idx="30">
                  <c:v>21.30201521415405</c:v>
                </c:pt>
                <c:pt idx="31">
                  <c:v>21.283626821300679</c:v>
                </c:pt>
                <c:pt idx="32">
                  <c:v>21.227750130968449</c:v>
                </c:pt>
                <c:pt idx="33">
                  <c:v>21.06231523865431</c:v>
                </c:pt>
                <c:pt idx="34">
                  <c:v>20.730972049745599</c:v>
                </c:pt>
              </c:numCache>
            </c:numRef>
          </c:val>
          <c:extLst>
            <c:ext xmlns:c16="http://schemas.microsoft.com/office/drawing/2014/chart" uri="{C3380CC4-5D6E-409C-BE32-E72D297353CC}">
              <c16:uniqueId val="{00000019-DF47-4E0E-96E1-CE33B3F244D3}"/>
            </c:ext>
          </c:extLst>
        </c:ser>
        <c:dLbls>
          <c:showLegendKey val="0"/>
          <c:showVal val="0"/>
          <c:showCatName val="0"/>
          <c:showSerName val="0"/>
          <c:showPercent val="0"/>
          <c:showBubbleSize val="0"/>
        </c:dLbls>
        <c:gapWidth val="75"/>
        <c:overlap val="-25"/>
        <c:axId val="221758976"/>
        <c:axId val="221760512"/>
      </c:barChart>
      <c:catAx>
        <c:axId val="221758976"/>
        <c:scaling>
          <c:orientation val="minMax"/>
        </c:scaling>
        <c:delete val="0"/>
        <c:axPos val="b"/>
        <c:numFmt formatCode="General" sourceLinked="0"/>
        <c:majorTickMark val="none"/>
        <c:minorTickMark val="none"/>
        <c:tickLblPos val="nextTo"/>
        <c:txPr>
          <a:bodyPr/>
          <a:lstStyle/>
          <a:p>
            <a:pPr>
              <a:defRPr b="1">
                <a:solidFill>
                  <a:srgbClr val="303233"/>
                </a:solidFill>
              </a:defRPr>
            </a:pPr>
            <a:endParaRPr lang="es-MX"/>
          </a:p>
        </c:txPr>
        <c:crossAx val="221760512"/>
        <c:crosses val="autoZero"/>
        <c:auto val="1"/>
        <c:lblAlgn val="ctr"/>
        <c:lblOffset val="100"/>
        <c:noMultiLvlLbl val="0"/>
      </c:catAx>
      <c:valAx>
        <c:axId val="221760512"/>
        <c:scaling>
          <c:orientation val="minMax"/>
          <c:max val="23.5"/>
          <c:min val="16.5"/>
        </c:scaling>
        <c:delete val="1"/>
        <c:axPos val="l"/>
        <c:numFmt formatCode="0.00" sourceLinked="1"/>
        <c:majorTickMark val="out"/>
        <c:minorTickMark val="none"/>
        <c:tickLblPos val="nextTo"/>
        <c:crossAx val="221758976"/>
        <c:crosses val="autoZero"/>
        <c:crossBetween val="between"/>
      </c:valAx>
    </c:plotArea>
    <c:legend>
      <c:legendPos val="b"/>
      <c:overlay val="0"/>
      <c:txPr>
        <a:bodyPr/>
        <a:lstStyle/>
        <a:p>
          <a:pPr>
            <a:defRPr b="1">
              <a:solidFill>
                <a:srgbClr val="303233"/>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'F31'!$I$7</c:f>
              <c:strCache>
                <c:ptCount val="1"/>
                <c:pt idx="0">
                  <c:v>Jalisco</c:v>
                </c:pt>
              </c:strCache>
            </c:strRef>
          </c:tx>
          <c:spPr>
            <a:solidFill>
              <a:srgbClr val="AFB7BC"/>
            </a:solidFill>
          </c:spPr>
          <c:invertIfNegative val="0"/>
          <c:dPt>
            <c:idx val="10"/>
            <c:invertIfNegative val="0"/>
            <c:bubble3D val="0"/>
            <c:spPr>
              <a:solidFill>
                <a:srgbClr val="303233"/>
              </a:solidFill>
            </c:spPr>
            <c:extLst>
              <c:ext xmlns:c16="http://schemas.microsoft.com/office/drawing/2014/chart" uri="{C3380CC4-5D6E-409C-BE32-E72D297353CC}">
                <c16:uniqueId val="{00000001-F8EF-4DB1-B303-71FDD1248E0F}"/>
              </c:ext>
            </c:extLst>
          </c:dPt>
          <c:dPt>
            <c:idx val="22"/>
            <c:invertIfNegative val="0"/>
            <c:bubble3D val="0"/>
            <c:spPr>
              <a:solidFill>
                <a:srgbClr val="303233"/>
              </a:solidFill>
            </c:spPr>
            <c:extLst>
              <c:ext xmlns:c16="http://schemas.microsoft.com/office/drawing/2014/chart" uri="{C3380CC4-5D6E-409C-BE32-E72D297353CC}">
                <c16:uniqueId val="{00000003-F8EF-4DB1-B303-71FDD1248E0F}"/>
              </c:ext>
            </c:extLst>
          </c:dPt>
          <c:dPt>
            <c:idx val="24"/>
            <c:invertIfNegative val="0"/>
            <c:bubble3D val="0"/>
            <c:extLst>
              <c:ext xmlns:c16="http://schemas.microsoft.com/office/drawing/2014/chart" uri="{C3380CC4-5D6E-409C-BE32-E72D297353CC}">
                <c16:uniqueId val="{00000004-F8EF-4DB1-B303-71FDD1248E0F}"/>
              </c:ext>
            </c:extLst>
          </c:dPt>
          <c:dPt>
            <c:idx val="29"/>
            <c:invertIfNegative val="0"/>
            <c:bubble3D val="0"/>
            <c:extLst>
              <c:ext xmlns:c16="http://schemas.microsoft.com/office/drawing/2014/chart" uri="{C3380CC4-5D6E-409C-BE32-E72D297353CC}">
                <c16:uniqueId val="{00000005-F8EF-4DB1-B303-71FDD1248E0F}"/>
              </c:ext>
            </c:extLst>
          </c:dPt>
          <c:dPt>
            <c:idx val="30"/>
            <c:invertIfNegative val="0"/>
            <c:bubble3D val="0"/>
            <c:extLst>
              <c:ext xmlns:c16="http://schemas.microsoft.com/office/drawing/2014/chart" uri="{C3380CC4-5D6E-409C-BE32-E72D297353CC}">
                <c16:uniqueId val="{00000006-F8EF-4DB1-B303-71FDD1248E0F}"/>
              </c:ext>
            </c:extLst>
          </c:dPt>
          <c:dPt>
            <c:idx val="31"/>
            <c:invertIfNegative val="0"/>
            <c:bubble3D val="0"/>
            <c:extLst>
              <c:ext xmlns:c16="http://schemas.microsoft.com/office/drawing/2014/chart" uri="{C3380CC4-5D6E-409C-BE32-E72D297353CC}">
                <c16:uniqueId val="{00000007-F8EF-4DB1-B303-71FDD1248E0F}"/>
              </c:ext>
            </c:extLst>
          </c:dPt>
          <c:dPt>
            <c:idx val="32"/>
            <c:invertIfNegative val="0"/>
            <c:bubble3D val="0"/>
            <c:extLst>
              <c:ext xmlns:c16="http://schemas.microsoft.com/office/drawing/2014/chart" uri="{C3380CC4-5D6E-409C-BE32-E72D297353CC}">
                <c16:uniqueId val="{00000008-F8EF-4DB1-B303-71FDD1248E0F}"/>
              </c:ext>
            </c:extLst>
          </c:dPt>
          <c:dPt>
            <c:idx val="33"/>
            <c:invertIfNegative val="0"/>
            <c:bubble3D val="0"/>
            <c:extLst>
              <c:ext xmlns:c16="http://schemas.microsoft.com/office/drawing/2014/chart" uri="{C3380CC4-5D6E-409C-BE32-E72D297353CC}">
                <c16:uniqueId val="{00000009-F8EF-4DB1-B303-71FDD1248E0F}"/>
              </c:ext>
            </c:extLst>
          </c:dPt>
          <c:dPt>
            <c:idx val="34"/>
            <c:invertIfNegative val="0"/>
            <c:bubble3D val="0"/>
            <c:spPr>
              <a:solidFill>
                <a:srgbClr val="303233"/>
              </a:solidFill>
            </c:spPr>
            <c:extLst>
              <c:ext xmlns:c16="http://schemas.microsoft.com/office/drawing/2014/chart" uri="{C3380CC4-5D6E-409C-BE32-E72D297353CC}">
                <c16:uniqueId val="{0000000B-F8EF-4DB1-B303-71FDD1248E0F}"/>
              </c:ext>
            </c:extLst>
          </c:dPt>
          <c:dLbls>
            <c:spPr>
              <a:noFill/>
              <a:ln>
                <a:noFill/>
              </a:ln>
              <a:effectLst/>
            </c:spPr>
            <c:txPr>
              <a:bodyPr rot="-5400000" vert="horz"/>
              <a:lstStyle/>
              <a:p>
                <a:pPr>
                  <a:defRPr sz="900" b="1" baseline="0">
                    <a:solidFill>
                      <a:srgbClr val="303233"/>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'F31'!$A$8:$B$42</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2017</c:v>
                  </c:pt>
                  <c:pt idx="12">
                    <c:v>2018</c:v>
                  </c:pt>
                  <c:pt idx="24">
                    <c:v>2019</c:v>
                  </c:pt>
                </c:lvl>
              </c:multiLvlStrCache>
            </c:multiLvlStrRef>
          </c:cat>
          <c:val>
            <c:numRef>
              <c:f>'F31'!$I$8:$I$42</c:f>
              <c:numCache>
                <c:formatCode>0.00</c:formatCode>
                <c:ptCount val="35"/>
                <c:pt idx="0">
                  <c:v>19.466160582970382</c:v>
                </c:pt>
                <c:pt idx="1">
                  <c:v>19.340360195689684</c:v>
                </c:pt>
                <c:pt idx="2">
                  <c:v>19.091369846946215</c:v>
                </c:pt>
                <c:pt idx="3">
                  <c:v>18.991178624319591</c:v>
                </c:pt>
                <c:pt idx="4">
                  <c:v>18.880420410408227</c:v>
                </c:pt>
                <c:pt idx="5">
                  <c:v>18.636054285557648</c:v>
                </c:pt>
                <c:pt idx="6">
                  <c:v>18.42752053224357</c:v>
                </c:pt>
                <c:pt idx="7">
                  <c:v>18.393288123525981</c:v>
                </c:pt>
                <c:pt idx="8">
                  <c:v>18.609851196718768</c:v>
                </c:pt>
                <c:pt idx="9">
                  <c:v>18.700160892612228</c:v>
                </c:pt>
                <c:pt idx="10">
                  <c:v>18.639729671076442</c:v>
                </c:pt>
                <c:pt idx="11">
                  <c:v>18.695218690803401</c:v>
                </c:pt>
                <c:pt idx="12">
                  <c:v>19.208006764024994</c:v>
                </c:pt>
                <c:pt idx="13">
                  <c:v>19.932700195477732</c:v>
                </c:pt>
                <c:pt idx="14">
                  <c:v>20.161458605360746</c:v>
                </c:pt>
                <c:pt idx="15">
                  <c:v>20.310687887664635</c:v>
                </c:pt>
                <c:pt idx="16">
                  <c:v>20.561793223111934</c:v>
                </c:pt>
                <c:pt idx="17">
                  <c:v>20.791912493725398</c:v>
                </c:pt>
                <c:pt idx="18">
                  <c:v>20.985784322503697</c:v>
                </c:pt>
                <c:pt idx="19">
                  <c:v>21.320801310677073</c:v>
                </c:pt>
                <c:pt idx="20">
                  <c:v>21.492390099326698</c:v>
                </c:pt>
                <c:pt idx="21">
                  <c:v>21.666079860003933</c:v>
                </c:pt>
                <c:pt idx="22">
                  <c:v>21.659930913294762</c:v>
                </c:pt>
                <c:pt idx="23">
                  <c:v>21.415188314925718</c:v>
                </c:pt>
                <c:pt idx="24">
                  <c:v>21.410076997212872</c:v>
                </c:pt>
                <c:pt idx="25">
                  <c:v>22.252732046373282</c:v>
                </c:pt>
                <c:pt idx="26">
                  <c:v>22.313933179206746</c:v>
                </c:pt>
                <c:pt idx="27">
                  <c:v>22.138559139489512</c:v>
                </c:pt>
                <c:pt idx="28">
                  <c:v>22.10597892661055</c:v>
                </c:pt>
                <c:pt idx="29">
                  <c:v>21.883290726659819</c:v>
                </c:pt>
                <c:pt idx="30">
                  <c:v>21.842187079893609</c:v>
                </c:pt>
                <c:pt idx="31">
                  <c:v>21.769941093701458</c:v>
                </c:pt>
                <c:pt idx="32">
                  <c:v>21.702494251401134</c:v>
                </c:pt>
                <c:pt idx="33">
                  <c:v>21.531442861600244</c:v>
                </c:pt>
                <c:pt idx="34">
                  <c:v>21.317632746693359</c:v>
                </c:pt>
              </c:numCache>
            </c:numRef>
          </c:val>
          <c:extLst>
            <c:ext xmlns:c16="http://schemas.microsoft.com/office/drawing/2014/chart" uri="{C3380CC4-5D6E-409C-BE32-E72D297353CC}">
              <c16:uniqueId val="{0000000C-F8EF-4DB1-B303-71FDD1248E0F}"/>
            </c:ext>
          </c:extLst>
        </c:ser>
        <c:ser>
          <c:idx val="1"/>
          <c:order val="1"/>
          <c:tx>
            <c:strRef>
              <c:f>'F31'!$J$7</c:f>
              <c:strCache>
                <c:ptCount val="1"/>
                <c:pt idx="0">
                  <c:v>Nacional</c:v>
                </c:pt>
              </c:strCache>
            </c:strRef>
          </c:tx>
          <c:spPr>
            <a:solidFill>
              <a:srgbClr val="E5D8B7"/>
            </a:solidFill>
          </c:spPr>
          <c:invertIfNegative val="0"/>
          <c:dPt>
            <c:idx val="10"/>
            <c:invertIfNegative val="0"/>
            <c:bubble3D val="0"/>
            <c:spPr>
              <a:solidFill>
                <a:srgbClr val="E9BD3F"/>
              </a:solidFill>
            </c:spPr>
            <c:extLst>
              <c:ext xmlns:c16="http://schemas.microsoft.com/office/drawing/2014/chart" uri="{C3380CC4-5D6E-409C-BE32-E72D297353CC}">
                <c16:uniqueId val="{0000000E-F8EF-4DB1-B303-71FDD1248E0F}"/>
              </c:ext>
            </c:extLst>
          </c:dPt>
          <c:dPt>
            <c:idx val="22"/>
            <c:invertIfNegative val="0"/>
            <c:bubble3D val="0"/>
            <c:spPr>
              <a:solidFill>
                <a:srgbClr val="E9BD3F"/>
              </a:solidFill>
            </c:spPr>
            <c:extLst>
              <c:ext xmlns:c16="http://schemas.microsoft.com/office/drawing/2014/chart" uri="{C3380CC4-5D6E-409C-BE32-E72D297353CC}">
                <c16:uniqueId val="{00000010-F8EF-4DB1-B303-71FDD1248E0F}"/>
              </c:ext>
            </c:extLst>
          </c:dPt>
          <c:dPt>
            <c:idx val="24"/>
            <c:invertIfNegative val="0"/>
            <c:bubble3D val="0"/>
            <c:extLst>
              <c:ext xmlns:c16="http://schemas.microsoft.com/office/drawing/2014/chart" uri="{C3380CC4-5D6E-409C-BE32-E72D297353CC}">
                <c16:uniqueId val="{00000011-F8EF-4DB1-B303-71FDD1248E0F}"/>
              </c:ext>
            </c:extLst>
          </c:dPt>
          <c:dPt>
            <c:idx val="29"/>
            <c:invertIfNegative val="0"/>
            <c:bubble3D val="0"/>
            <c:extLst>
              <c:ext xmlns:c16="http://schemas.microsoft.com/office/drawing/2014/chart" uri="{C3380CC4-5D6E-409C-BE32-E72D297353CC}">
                <c16:uniqueId val="{00000012-F8EF-4DB1-B303-71FDD1248E0F}"/>
              </c:ext>
            </c:extLst>
          </c:dPt>
          <c:dPt>
            <c:idx val="30"/>
            <c:invertIfNegative val="0"/>
            <c:bubble3D val="0"/>
            <c:extLst>
              <c:ext xmlns:c16="http://schemas.microsoft.com/office/drawing/2014/chart" uri="{C3380CC4-5D6E-409C-BE32-E72D297353CC}">
                <c16:uniqueId val="{00000013-F8EF-4DB1-B303-71FDD1248E0F}"/>
              </c:ext>
            </c:extLst>
          </c:dPt>
          <c:dPt>
            <c:idx val="31"/>
            <c:invertIfNegative val="0"/>
            <c:bubble3D val="0"/>
            <c:extLst>
              <c:ext xmlns:c16="http://schemas.microsoft.com/office/drawing/2014/chart" uri="{C3380CC4-5D6E-409C-BE32-E72D297353CC}">
                <c16:uniqueId val="{00000014-F8EF-4DB1-B303-71FDD1248E0F}"/>
              </c:ext>
            </c:extLst>
          </c:dPt>
          <c:dPt>
            <c:idx val="32"/>
            <c:invertIfNegative val="0"/>
            <c:bubble3D val="0"/>
            <c:extLst>
              <c:ext xmlns:c16="http://schemas.microsoft.com/office/drawing/2014/chart" uri="{C3380CC4-5D6E-409C-BE32-E72D297353CC}">
                <c16:uniqueId val="{00000015-F8EF-4DB1-B303-71FDD1248E0F}"/>
              </c:ext>
            </c:extLst>
          </c:dPt>
          <c:dPt>
            <c:idx val="33"/>
            <c:invertIfNegative val="0"/>
            <c:bubble3D val="0"/>
            <c:extLst>
              <c:ext xmlns:c16="http://schemas.microsoft.com/office/drawing/2014/chart" uri="{C3380CC4-5D6E-409C-BE32-E72D297353CC}">
                <c16:uniqueId val="{00000016-F8EF-4DB1-B303-71FDD1248E0F}"/>
              </c:ext>
            </c:extLst>
          </c:dPt>
          <c:dPt>
            <c:idx val="34"/>
            <c:invertIfNegative val="0"/>
            <c:bubble3D val="0"/>
            <c:spPr>
              <a:solidFill>
                <a:srgbClr val="E9BD3F"/>
              </a:solidFill>
            </c:spPr>
            <c:extLst>
              <c:ext xmlns:c16="http://schemas.microsoft.com/office/drawing/2014/chart" uri="{C3380CC4-5D6E-409C-BE32-E72D297353CC}">
                <c16:uniqueId val="{00000018-F8EF-4DB1-B303-71FDD1248E0F}"/>
              </c:ext>
            </c:extLst>
          </c:dPt>
          <c:dLbls>
            <c:spPr>
              <a:noFill/>
              <a:ln>
                <a:noFill/>
              </a:ln>
              <a:effectLst/>
            </c:spPr>
            <c:txPr>
              <a:bodyPr rot="-5400000" vert="horz"/>
              <a:lstStyle/>
              <a:p>
                <a:pPr>
                  <a:defRPr sz="900" b="1" baseline="0">
                    <a:solidFill>
                      <a:srgbClr val="B6963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'F31'!$A$8:$B$42</c:f>
              <c:multiLvlStrCache>
                <c:ptCount val="3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lvl>
                <c:lvl>
                  <c:pt idx="0">
                    <c:v>2017</c:v>
                  </c:pt>
                  <c:pt idx="12">
                    <c:v>2018</c:v>
                  </c:pt>
                  <c:pt idx="24">
                    <c:v>2019</c:v>
                  </c:pt>
                </c:lvl>
              </c:multiLvlStrCache>
            </c:multiLvlStrRef>
          </c:cat>
          <c:val>
            <c:numRef>
              <c:f>'F31'!$J$8:$J$42</c:f>
              <c:numCache>
                <c:formatCode>0.00</c:formatCode>
                <c:ptCount val="35"/>
                <c:pt idx="0">
                  <c:v>19.217465665937922</c:v>
                </c:pt>
                <c:pt idx="1">
                  <c:v>19.095262862699961</c:v>
                </c:pt>
                <c:pt idx="2">
                  <c:v>18.852405891894257</c:v>
                </c:pt>
                <c:pt idx="3">
                  <c:v>18.756011248331756</c:v>
                </c:pt>
                <c:pt idx="4">
                  <c:v>18.648946791953655</c:v>
                </c:pt>
                <c:pt idx="5">
                  <c:v>18.412166803642183</c:v>
                </c:pt>
                <c:pt idx="6">
                  <c:v>18.208613205487453</c:v>
                </c:pt>
                <c:pt idx="7">
                  <c:v>18.175828489833069</c:v>
                </c:pt>
                <c:pt idx="8">
                  <c:v>18.383494487713882</c:v>
                </c:pt>
                <c:pt idx="9">
                  <c:v>18.473603268237881</c:v>
                </c:pt>
                <c:pt idx="10">
                  <c:v>18.418655455264606</c:v>
                </c:pt>
                <c:pt idx="11">
                  <c:v>18.481331160552529</c:v>
                </c:pt>
                <c:pt idx="12">
                  <c:v>18.949691146020303</c:v>
                </c:pt>
                <c:pt idx="13">
                  <c:v>19.575838788674652</c:v>
                </c:pt>
                <c:pt idx="14">
                  <c:v>19.78311464884608</c:v>
                </c:pt>
                <c:pt idx="15">
                  <c:v>19.947799564707271</c:v>
                </c:pt>
                <c:pt idx="16">
                  <c:v>20.133776043897875</c:v>
                </c:pt>
                <c:pt idx="17">
                  <c:v>20.316841122968452</c:v>
                </c:pt>
                <c:pt idx="18">
                  <c:v>20.589894629483155</c:v>
                </c:pt>
                <c:pt idx="19">
                  <c:v>21.00851629409966</c:v>
                </c:pt>
                <c:pt idx="20">
                  <c:v>21.206885836517326</c:v>
                </c:pt>
                <c:pt idx="21">
                  <c:v>21.396241178058023</c:v>
                </c:pt>
                <c:pt idx="22">
                  <c:v>21.391570817880183</c:v>
                </c:pt>
                <c:pt idx="23">
                  <c:v>21.151535194900354</c:v>
                </c:pt>
                <c:pt idx="24">
                  <c:v>21.068620870253969</c:v>
                </c:pt>
                <c:pt idx="25">
                  <c:v>21.87247934476915</c:v>
                </c:pt>
                <c:pt idx="26">
                  <c:v>21.918897006016497</c:v>
                </c:pt>
                <c:pt idx="27">
                  <c:v>21.732520450902612</c:v>
                </c:pt>
                <c:pt idx="28">
                  <c:v>21.682473987491612</c:v>
                </c:pt>
                <c:pt idx="29">
                  <c:v>21.458461577396115</c:v>
                </c:pt>
                <c:pt idx="30">
                  <c:v>21.464283949732383</c:v>
                </c:pt>
                <c:pt idx="31">
                  <c:v>21.441301373587763</c:v>
                </c:pt>
                <c:pt idx="32">
                  <c:v>21.437358910334925</c:v>
                </c:pt>
                <c:pt idx="33">
                  <c:v>21.254600460577326</c:v>
                </c:pt>
                <c:pt idx="34">
                  <c:v>21.069014924409949</c:v>
                </c:pt>
              </c:numCache>
            </c:numRef>
          </c:val>
          <c:extLst>
            <c:ext xmlns:c16="http://schemas.microsoft.com/office/drawing/2014/chart" uri="{C3380CC4-5D6E-409C-BE32-E72D297353CC}">
              <c16:uniqueId val="{00000019-F8EF-4DB1-B303-71FDD1248E0F}"/>
            </c:ext>
          </c:extLst>
        </c:ser>
        <c:dLbls>
          <c:showLegendKey val="0"/>
          <c:showVal val="0"/>
          <c:showCatName val="0"/>
          <c:showSerName val="0"/>
          <c:showPercent val="0"/>
          <c:showBubbleSize val="0"/>
        </c:dLbls>
        <c:gapWidth val="75"/>
        <c:overlap val="-50"/>
        <c:axId val="222297088"/>
        <c:axId val="222384896"/>
      </c:barChart>
      <c:catAx>
        <c:axId val="222297088"/>
        <c:scaling>
          <c:orientation val="minMax"/>
        </c:scaling>
        <c:delete val="0"/>
        <c:axPos val="b"/>
        <c:numFmt formatCode="General" sourceLinked="0"/>
        <c:majorTickMark val="none"/>
        <c:minorTickMark val="none"/>
        <c:tickLblPos val="nextTo"/>
        <c:txPr>
          <a:bodyPr rot="-5400000" vert="horz"/>
          <a:lstStyle/>
          <a:p>
            <a:pPr>
              <a:defRPr b="1">
                <a:solidFill>
                  <a:srgbClr val="303233"/>
                </a:solidFill>
              </a:defRPr>
            </a:pPr>
            <a:endParaRPr lang="es-MX"/>
          </a:p>
        </c:txPr>
        <c:crossAx val="222384896"/>
        <c:crosses val="autoZero"/>
        <c:auto val="1"/>
        <c:lblAlgn val="ctr"/>
        <c:lblOffset val="100"/>
        <c:noMultiLvlLbl val="0"/>
      </c:catAx>
      <c:valAx>
        <c:axId val="222384896"/>
        <c:scaling>
          <c:orientation val="minMax"/>
          <c:max val="23.5"/>
          <c:min val="16.5"/>
        </c:scaling>
        <c:delete val="1"/>
        <c:axPos val="l"/>
        <c:numFmt formatCode="0.00" sourceLinked="1"/>
        <c:majorTickMark val="out"/>
        <c:minorTickMark val="none"/>
        <c:tickLblPos val="nextTo"/>
        <c:crossAx val="222297088"/>
        <c:crosses val="autoZero"/>
        <c:crossBetween val="between"/>
      </c:valAx>
    </c:plotArea>
    <c:legend>
      <c:legendPos val="b"/>
      <c:overlay val="0"/>
      <c:txPr>
        <a:bodyPr/>
        <a:lstStyle/>
        <a:p>
          <a:pPr>
            <a:defRPr b="1">
              <a:solidFill>
                <a:srgbClr val="303233"/>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'F32'!$B$9</c:f>
              <c:strCache>
                <c:ptCount val="1"/>
                <c:pt idx="0">
                  <c:v>Regular</c:v>
                </c:pt>
              </c:strCache>
            </c:strRef>
          </c:tx>
          <c:spPr>
            <a:solidFill>
              <a:srgbClr val="AFB7BC"/>
            </a:solidFill>
          </c:spPr>
          <c:invertIfNegative val="0"/>
          <c:dPt>
            <c:idx val="1"/>
            <c:invertIfNegative val="0"/>
            <c:bubble3D val="0"/>
            <c:extLst>
              <c:ext xmlns:c16="http://schemas.microsoft.com/office/drawing/2014/chart" uri="{C3380CC4-5D6E-409C-BE32-E72D297353CC}">
                <c16:uniqueId val="{00000000-7994-41DF-AB51-F848A8B004FC}"/>
              </c:ext>
            </c:extLst>
          </c:dPt>
          <c:dPt>
            <c:idx val="6"/>
            <c:invertIfNegative val="0"/>
            <c:bubble3D val="0"/>
            <c:extLst>
              <c:ext xmlns:c16="http://schemas.microsoft.com/office/drawing/2014/chart" uri="{C3380CC4-5D6E-409C-BE32-E72D297353CC}">
                <c16:uniqueId val="{00000001-7994-41DF-AB51-F848A8B004FC}"/>
              </c:ext>
            </c:extLst>
          </c:dPt>
          <c:dPt>
            <c:idx val="7"/>
            <c:invertIfNegative val="0"/>
            <c:bubble3D val="0"/>
            <c:extLst>
              <c:ext xmlns:c16="http://schemas.microsoft.com/office/drawing/2014/chart" uri="{C3380CC4-5D6E-409C-BE32-E72D297353CC}">
                <c16:uniqueId val="{00000002-7994-41DF-AB51-F848A8B004FC}"/>
              </c:ext>
            </c:extLst>
          </c:dPt>
          <c:dPt>
            <c:idx val="9"/>
            <c:invertIfNegative val="0"/>
            <c:bubble3D val="0"/>
            <c:extLst>
              <c:ext xmlns:c16="http://schemas.microsoft.com/office/drawing/2014/chart" uri="{C3380CC4-5D6E-409C-BE32-E72D297353CC}">
                <c16:uniqueId val="{00000003-7994-41DF-AB51-F848A8B004FC}"/>
              </c:ext>
            </c:extLst>
          </c:dPt>
          <c:dPt>
            <c:idx val="10"/>
            <c:invertIfNegative val="0"/>
            <c:bubble3D val="0"/>
            <c:spPr>
              <a:solidFill>
                <a:sysClr val="windowText" lastClr="000000">
                  <a:lumMod val="65000"/>
                  <a:lumOff val="35000"/>
                </a:sysClr>
              </a:solidFill>
            </c:spPr>
            <c:extLst>
              <c:ext xmlns:c16="http://schemas.microsoft.com/office/drawing/2014/chart" uri="{C3380CC4-5D6E-409C-BE32-E72D297353CC}">
                <c16:uniqueId val="{00000005-7994-41DF-AB51-F848A8B004FC}"/>
              </c:ext>
            </c:extLst>
          </c:dPt>
          <c:dPt>
            <c:idx val="11"/>
            <c:invertIfNegative val="0"/>
            <c:bubble3D val="0"/>
            <c:extLst>
              <c:ext xmlns:c16="http://schemas.microsoft.com/office/drawing/2014/chart" uri="{C3380CC4-5D6E-409C-BE32-E72D297353CC}">
                <c16:uniqueId val="{00000006-7994-41DF-AB51-F848A8B004FC}"/>
              </c:ext>
            </c:extLst>
          </c:dPt>
          <c:dPt>
            <c:idx val="18"/>
            <c:invertIfNegative val="0"/>
            <c:bubble3D val="0"/>
            <c:extLst>
              <c:ext xmlns:c16="http://schemas.microsoft.com/office/drawing/2014/chart" uri="{C3380CC4-5D6E-409C-BE32-E72D297353CC}">
                <c16:uniqueId val="{00000007-7994-41DF-AB51-F848A8B004FC}"/>
              </c:ext>
            </c:extLst>
          </c:dPt>
          <c:dPt>
            <c:idx val="21"/>
            <c:invertIfNegative val="0"/>
            <c:bubble3D val="0"/>
            <c:extLst>
              <c:ext xmlns:c16="http://schemas.microsoft.com/office/drawing/2014/chart" uri="{C3380CC4-5D6E-409C-BE32-E72D297353CC}">
                <c16:uniqueId val="{00000008-7994-41DF-AB51-F848A8B004FC}"/>
              </c:ext>
            </c:extLst>
          </c:dPt>
          <c:dPt>
            <c:idx val="24"/>
            <c:invertIfNegative val="0"/>
            <c:bubble3D val="0"/>
            <c:extLst>
              <c:ext xmlns:c16="http://schemas.microsoft.com/office/drawing/2014/chart" uri="{C3380CC4-5D6E-409C-BE32-E72D297353CC}">
                <c16:uniqueId val="{00000009-7994-41DF-AB51-F848A8B004FC}"/>
              </c:ext>
            </c:extLst>
          </c:dPt>
          <c:dPt>
            <c:idx val="31"/>
            <c:invertIfNegative val="0"/>
            <c:bubble3D val="0"/>
            <c:spPr>
              <a:solidFill>
                <a:sysClr val="windowText" lastClr="000000">
                  <a:lumMod val="65000"/>
                  <a:lumOff val="35000"/>
                </a:sysClr>
              </a:solidFill>
            </c:spPr>
            <c:extLst>
              <c:ext xmlns:c16="http://schemas.microsoft.com/office/drawing/2014/chart" uri="{C3380CC4-5D6E-409C-BE32-E72D297353CC}">
                <c16:uniqueId val="{0000000B-7994-41DF-AB51-F848A8B004FC}"/>
              </c:ext>
            </c:extLst>
          </c:dPt>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94-41DF-AB51-F848A8B004FC}"/>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94-41DF-AB51-F848A8B004F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94-41DF-AB51-F848A8B004FC}"/>
                </c:ext>
              </c:extLst>
            </c:dLbl>
            <c:dLbl>
              <c:idx val="1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94-41DF-AB51-F848A8B004FC}"/>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94-41DF-AB51-F848A8B004F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94-41DF-AB51-F848A8B004FC}"/>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94-41DF-AB51-F848A8B004FC}"/>
                </c:ext>
              </c:extLst>
            </c:dLbl>
            <c:dLbl>
              <c:idx val="31"/>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94-41DF-AB51-F848A8B004F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'F32'!$A$10:$A$42</c:f>
              <c:strCache>
                <c:ptCount val="33"/>
                <c:pt idx="0">
                  <c:v>Tamaulipas</c:v>
                </c:pt>
                <c:pt idx="1">
                  <c:v>Chihuahua</c:v>
                </c:pt>
                <c:pt idx="2">
                  <c:v>Baja California</c:v>
                </c:pt>
                <c:pt idx="3">
                  <c:v>Tabasco</c:v>
                </c:pt>
                <c:pt idx="4">
                  <c:v>Sonora</c:v>
                </c:pt>
                <c:pt idx="5">
                  <c:v>Veracruz</c:v>
                </c:pt>
                <c:pt idx="6">
                  <c:v>Hidalgo</c:v>
                </c:pt>
                <c:pt idx="7">
                  <c:v>Chiapas</c:v>
                </c:pt>
                <c:pt idx="8">
                  <c:v>Puebla</c:v>
                </c:pt>
                <c:pt idx="9">
                  <c:v>Yucatán</c:v>
                </c:pt>
                <c:pt idx="10">
                  <c:v>Nacional</c:v>
                </c:pt>
                <c:pt idx="11">
                  <c:v>Morelos</c:v>
                </c:pt>
                <c:pt idx="12">
                  <c:v>Tlaxcala</c:v>
                </c:pt>
                <c:pt idx="13">
                  <c:v>San Luis Potosí</c:v>
                </c:pt>
                <c:pt idx="14">
                  <c:v>Campeche</c:v>
                </c:pt>
                <c:pt idx="15">
                  <c:v>Coahuila</c:v>
                </c:pt>
                <c:pt idx="16">
                  <c:v>Colima</c:v>
                </c:pt>
                <c:pt idx="17">
                  <c:v>Quintana Roo</c:v>
                </c:pt>
                <c:pt idx="18">
                  <c:v>Querétaro</c:v>
                </c:pt>
                <c:pt idx="19">
                  <c:v>Zacatecas</c:v>
                </c:pt>
                <c:pt idx="20">
                  <c:v>México</c:v>
                </c:pt>
                <c:pt idx="21">
                  <c:v>Sinaloa</c:v>
                </c:pt>
                <c:pt idx="22">
                  <c:v>Nuevo León</c:v>
                </c:pt>
                <c:pt idx="23">
                  <c:v>Aguascalientes</c:v>
                </c:pt>
                <c:pt idx="24">
                  <c:v>Guerrero</c:v>
                </c:pt>
                <c:pt idx="25">
                  <c:v>Durango</c:v>
                </c:pt>
                <c:pt idx="26">
                  <c:v>Michoacán</c:v>
                </c:pt>
                <c:pt idx="27">
                  <c:v>Oaxaca</c:v>
                </c:pt>
                <c:pt idx="28">
                  <c:v>Guanajuato</c:v>
                </c:pt>
                <c:pt idx="29">
                  <c:v>Nayarit</c:v>
                </c:pt>
                <c:pt idx="30">
                  <c:v>CDMX</c:v>
                </c:pt>
                <c:pt idx="31">
                  <c:v>Jalisco</c:v>
                </c:pt>
                <c:pt idx="32">
                  <c:v>Baja California Sur</c:v>
                </c:pt>
              </c:strCache>
            </c:strRef>
          </c:cat>
          <c:val>
            <c:numRef>
              <c:f>'F32'!$B$10:$B$42</c:f>
              <c:numCache>
                <c:formatCode>0.00</c:formatCode>
                <c:ptCount val="33"/>
                <c:pt idx="0">
                  <c:v>16.327975904144949</c:v>
                </c:pt>
                <c:pt idx="1">
                  <c:v>16.978444708004211</c:v>
                </c:pt>
                <c:pt idx="2">
                  <c:v>17.999489326858431</c:v>
                </c:pt>
                <c:pt idx="3">
                  <c:v>18.342363283682189</c:v>
                </c:pt>
                <c:pt idx="4">
                  <c:v>18.78965373325218</c:v>
                </c:pt>
                <c:pt idx="5">
                  <c:v>18.869875716293979</c:v>
                </c:pt>
                <c:pt idx="6">
                  <c:v>18.96925956270497</c:v>
                </c:pt>
                <c:pt idx="7">
                  <c:v>19.184864609342409</c:v>
                </c:pt>
                <c:pt idx="8">
                  <c:v>19.278782095055352</c:v>
                </c:pt>
                <c:pt idx="9">
                  <c:v>19.315701241764032</c:v>
                </c:pt>
                <c:pt idx="10">
                  <c:v>19.319981613210182</c:v>
                </c:pt>
                <c:pt idx="11">
                  <c:v>19.320129763256841</c:v>
                </c:pt>
                <c:pt idx="12">
                  <c:v>19.330596039330469</c:v>
                </c:pt>
                <c:pt idx="13">
                  <c:v>19.370195201977541</c:v>
                </c:pt>
                <c:pt idx="14">
                  <c:v>19.481932592415021</c:v>
                </c:pt>
                <c:pt idx="15">
                  <c:v>19.505399105600759</c:v>
                </c:pt>
                <c:pt idx="16">
                  <c:v>19.544357033550611</c:v>
                </c:pt>
                <c:pt idx="17">
                  <c:v>19.666696746101309</c:v>
                </c:pt>
                <c:pt idx="18">
                  <c:v>19.71239731383227</c:v>
                </c:pt>
                <c:pt idx="19">
                  <c:v>19.73195426638382</c:v>
                </c:pt>
                <c:pt idx="20">
                  <c:v>19.76597875885993</c:v>
                </c:pt>
                <c:pt idx="21">
                  <c:v>19.7933819424277</c:v>
                </c:pt>
                <c:pt idx="22">
                  <c:v>19.8121876082085</c:v>
                </c:pt>
                <c:pt idx="23">
                  <c:v>19.847807162670691</c:v>
                </c:pt>
                <c:pt idx="24">
                  <c:v>19.879530450550341</c:v>
                </c:pt>
                <c:pt idx="25">
                  <c:v>19.899312915485169</c:v>
                </c:pt>
                <c:pt idx="26">
                  <c:v>19.95293575874673</c:v>
                </c:pt>
                <c:pt idx="27">
                  <c:v>20.077903503419851</c:v>
                </c:pt>
                <c:pt idx="28">
                  <c:v>20.160286266356319</c:v>
                </c:pt>
                <c:pt idx="29">
                  <c:v>20.165052115151809</c:v>
                </c:pt>
                <c:pt idx="30">
                  <c:v>20.284886319312559</c:v>
                </c:pt>
                <c:pt idx="31">
                  <c:v>20.339340650305029</c:v>
                </c:pt>
                <c:pt idx="32">
                  <c:v>20.639778188263989</c:v>
                </c:pt>
              </c:numCache>
            </c:numRef>
          </c:val>
          <c:extLst>
            <c:ext xmlns:c16="http://schemas.microsoft.com/office/drawing/2014/chart" uri="{C3380CC4-5D6E-409C-BE32-E72D297353CC}">
              <c16:uniqueId val="{0000000C-7994-41DF-AB51-F848A8B004FC}"/>
            </c:ext>
          </c:extLst>
        </c:ser>
        <c:ser>
          <c:idx val="1"/>
          <c:order val="1"/>
          <c:tx>
            <c:strRef>
              <c:f>'F32'!$C$9</c:f>
              <c:strCache>
                <c:ptCount val="1"/>
                <c:pt idx="0">
                  <c:v>Premium</c:v>
                </c:pt>
              </c:strCache>
            </c:strRef>
          </c:tx>
          <c:spPr>
            <a:solidFill>
              <a:srgbClr val="FFE699"/>
            </a:solidFill>
          </c:spPr>
          <c:invertIfNegative val="0"/>
          <c:dPt>
            <c:idx val="1"/>
            <c:invertIfNegative val="0"/>
            <c:bubble3D val="0"/>
            <c:extLst>
              <c:ext xmlns:c16="http://schemas.microsoft.com/office/drawing/2014/chart" uri="{C3380CC4-5D6E-409C-BE32-E72D297353CC}">
                <c16:uniqueId val="{0000000D-7994-41DF-AB51-F848A8B004FC}"/>
              </c:ext>
            </c:extLst>
          </c:dPt>
          <c:dPt>
            <c:idx val="6"/>
            <c:invertIfNegative val="0"/>
            <c:bubble3D val="0"/>
            <c:extLst>
              <c:ext xmlns:c16="http://schemas.microsoft.com/office/drawing/2014/chart" uri="{C3380CC4-5D6E-409C-BE32-E72D297353CC}">
                <c16:uniqueId val="{0000000E-7994-41DF-AB51-F848A8B004FC}"/>
              </c:ext>
            </c:extLst>
          </c:dPt>
          <c:dPt>
            <c:idx val="7"/>
            <c:invertIfNegative val="0"/>
            <c:bubble3D val="0"/>
            <c:extLst>
              <c:ext xmlns:c16="http://schemas.microsoft.com/office/drawing/2014/chart" uri="{C3380CC4-5D6E-409C-BE32-E72D297353CC}">
                <c16:uniqueId val="{0000000F-7994-41DF-AB51-F848A8B004FC}"/>
              </c:ext>
            </c:extLst>
          </c:dPt>
          <c:dPt>
            <c:idx val="9"/>
            <c:invertIfNegative val="0"/>
            <c:bubble3D val="0"/>
            <c:extLst>
              <c:ext xmlns:c16="http://schemas.microsoft.com/office/drawing/2014/chart" uri="{C3380CC4-5D6E-409C-BE32-E72D297353CC}">
                <c16:uniqueId val="{00000010-7994-41DF-AB51-F848A8B004FC}"/>
              </c:ext>
            </c:extLst>
          </c:dPt>
          <c:dPt>
            <c:idx val="10"/>
            <c:invertIfNegative val="0"/>
            <c:bubble3D val="0"/>
            <c:spPr>
              <a:solidFill>
                <a:srgbClr val="FFC000">
                  <a:lumMod val="75000"/>
                </a:srgbClr>
              </a:solidFill>
            </c:spPr>
            <c:extLst>
              <c:ext xmlns:c16="http://schemas.microsoft.com/office/drawing/2014/chart" uri="{C3380CC4-5D6E-409C-BE32-E72D297353CC}">
                <c16:uniqueId val="{00000012-7994-41DF-AB51-F848A8B004FC}"/>
              </c:ext>
            </c:extLst>
          </c:dPt>
          <c:dPt>
            <c:idx val="11"/>
            <c:invertIfNegative val="0"/>
            <c:bubble3D val="0"/>
            <c:extLst>
              <c:ext xmlns:c16="http://schemas.microsoft.com/office/drawing/2014/chart" uri="{C3380CC4-5D6E-409C-BE32-E72D297353CC}">
                <c16:uniqueId val="{00000013-7994-41DF-AB51-F848A8B004FC}"/>
              </c:ext>
            </c:extLst>
          </c:dPt>
          <c:dPt>
            <c:idx val="18"/>
            <c:invertIfNegative val="0"/>
            <c:bubble3D val="0"/>
            <c:extLst>
              <c:ext xmlns:c16="http://schemas.microsoft.com/office/drawing/2014/chart" uri="{C3380CC4-5D6E-409C-BE32-E72D297353CC}">
                <c16:uniqueId val="{00000014-7994-41DF-AB51-F848A8B004FC}"/>
              </c:ext>
            </c:extLst>
          </c:dPt>
          <c:dPt>
            <c:idx val="21"/>
            <c:invertIfNegative val="0"/>
            <c:bubble3D val="0"/>
            <c:extLst>
              <c:ext xmlns:c16="http://schemas.microsoft.com/office/drawing/2014/chart" uri="{C3380CC4-5D6E-409C-BE32-E72D297353CC}">
                <c16:uniqueId val="{00000015-7994-41DF-AB51-F848A8B004FC}"/>
              </c:ext>
            </c:extLst>
          </c:dPt>
          <c:dPt>
            <c:idx val="24"/>
            <c:invertIfNegative val="0"/>
            <c:bubble3D val="0"/>
            <c:extLst>
              <c:ext xmlns:c16="http://schemas.microsoft.com/office/drawing/2014/chart" uri="{C3380CC4-5D6E-409C-BE32-E72D297353CC}">
                <c16:uniqueId val="{00000016-7994-41DF-AB51-F848A8B004FC}"/>
              </c:ext>
            </c:extLst>
          </c:dPt>
          <c:dPt>
            <c:idx val="27"/>
            <c:invertIfNegative val="0"/>
            <c:bubble3D val="0"/>
            <c:extLst>
              <c:ext xmlns:c16="http://schemas.microsoft.com/office/drawing/2014/chart" uri="{C3380CC4-5D6E-409C-BE32-E72D297353CC}">
                <c16:uniqueId val="{00000017-7994-41DF-AB51-F848A8B004FC}"/>
              </c:ext>
            </c:extLst>
          </c:dPt>
          <c:dPt>
            <c:idx val="31"/>
            <c:invertIfNegative val="0"/>
            <c:bubble3D val="0"/>
            <c:spPr>
              <a:solidFill>
                <a:srgbClr val="FFC000">
                  <a:lumMod val="75000"/>
                </a:srgbClr>
              </a:solidFill>
            </c:spPr>
            <c:extLst>
              <c:ext xmlns:c16="http://schemas.microsoft.com/office/drawing/2014/chart" uri="{C3380CC4-5D6E-409C-BE32-E72D297353CC}">
                <c16:uniqueId val="{00000019-7994-41DF-AB51-F848A8B004FC}"/>
              </c:ext>
            </c:extLst>
          </c:dPt>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94-41DF-AB51-F848A8B004FC}"/>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94-41DF-AB51-F848A8B004F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94-41DF-AB51-F848A8B004FC}"/>
                </c:ext>
              </c:extLst>
            </c:dLbl>
            <c:dLbl>
              <c:idx val="1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94-41DF-AB51-F848A8B004FC}"/>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94-41DF-AB51-F848A8B004F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94-41DF-AB51-F848A8B004FC}"/>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94-41DF-AB51-F848A8B004FC}"/>
                </c:ext>
              </c:extLst>
            </c:dLbl>
            <c:dLbl>
              <c:idx val="31"/>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94-41DF-AB51-F848A8B004F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'F32'!$A$10:$A$42</c:f>
              <c:strCache>
                <c:ptCount val="33"/>
                <c:pt idx="0">
                  <c:v>Tamaulipas</c:v>
                </c:pt>
                <c:pt idx="1">
                  <c:v>Chihuahua</c:v>
                </c:pt>
                <c:pt idx="2">
                  <c:v>Baja California</c:v>
                </c:pt>
                <c:pt idx="3">
                  <c:v>Tabasco</c:v>
                </c:pt>
                <c:pt idx="4">
                  <c:v>Sonora</c:v>
                </c:pt>
                <c:pt idx="5">
                  <c:v>Veracruz</c:v>
                </c:pt>
                <c:pt idx="6">
                  <c:v>Hidalgo</c:v>
                </c:pt>
                <c:pt idx="7">
                  <c:v>Chiapas</c:v>
                </c:pt>
                <c:pt idx="8">
                  <c:v>Puebla</c:v>
                </c:pt>
                <c:pt idx="9">
                  <c:v>Yucatán</c:v>
                </c:pt>
                <c:pt idx="10">
                  <c:v>Nacional</c:v>
                </c:pt>
                <c:pt idx="11">
                  <c:v>Morelos</c:v>
                </c:pt>
                <c:pt idx="12">
                  <c:v>Tlaxcala</c:v>
                </c:pt>
                <c:pt idx="13">
                  <c:v>San Luis Potosí</c:v>
                </c:pt>
                <c:pt idx="14">
                  <c:v>Campeche</c:v>
                </c:pt>
                <c:pt idx="15">
                  <c:v>Coahuila</c:v>
                </c:pt>
                <c:pt idx="16">
                  <c:v>Colima</c:v>
                </c:pt>
                <c:pt idx="17">
                  <c:v>Quintana Roo</c:v>
                </c:pt>
                <c:pt idx="18">
                  <c:v>Querétaro</c:v>
                </c:pt>
                <c:pt idx="19">
                  <c:v>Zacatecas</c:v>
                </c:pt>
                <c:pt idx="20">
                  <c:v>México</c:v>
                </c:pt>
                <c:pt idx="21">
                  <c:v>Sinaloa</c:v>
                </c:pt>
                <c:pt idx="22">
                  <c:v>Nuevo León</c:v>
                </c:pt>
                <c:pt idx="23">
                  <c:v>Aguascalientes</c:v>
                </c:pt>
                <c:pt idx="24">
                  <c:v>Guerrero</c:v>
                </c:pt>
                <c:pt idx="25">
                  <c:v>Durango</c:v>
                </c:pt>
                <c:pt idx="26">
                  <c:v>Michoacán</c:v>
                </c:pt>
                <c:pt idx="27">
                  <c:v>Oaxaca</c:v>
                </c:pt>
                <c:pt idx="28">
                  <c:v>Guanajuato</c:v>
                </c:pt>
                <c:pt idx="29">
                  <c:v>Nayarit</c:v>
                </c:pt>
                <c:pt idx="30">
                  <c:v>CDMX</c:v>
                </c:pt>
                <c:pt idx="31">
                  <c:v>Jalisco</c:v>
                </c:pt>
                <c:pt idx="32">
                  <c:v>Baja California Sur</c:v>
                </c:pt>
              </c:strCache>
            </c:strRef>
          </c:cat>
          <c:val>
            <c:numRef>
              <c:f>'F32'!$C$10:$C$42</c:f>
              <c:numCache>
                <c:formatCode>0.00</c:formatCode>
                <c:ptCount val="33"/>
                <c:pt idx="0">
                  <c:v>17.93012533975504</c:v>
                </c:pt>
                <c:pt idx="1">
                  <c:v>18.396801054396391</c:v>
                </c:pt>
                <c:pt idx="2">
                  <c:v>19.828007049563201</c:v>
                </c:pt>
                <c:pt idx="3">
                  <c:v>19.74626064589166</c:v>
                </c:pt>
                <c:pt idx="4">
                  <c:v>20.560734445742629</c:v>
                </c:pt>
                <c:pt idx="5">
                  <c:v>20.071728143113059</c:v>
                </c:pt>
                <c:pt idx="6">
                  <c:v>20.233211312175179</c:v>
                </c:pt>
                <c:pt idx="7">
                  <c:v>20.32899140460847</c:v>
                </c:pt>
                <c:pt idx="8">
                  <c:v>20.455646477915749</c:v>
                </c:pt>
                <c:pt idx="9">
                  <c:v>20.286985019881119</c:v>
                </c:pt>
                <c:pt idx="10">
                  <c:v>20.730972049745599</c:v>
                </c:pt>
                <c:pt idx="11">
                  <c:v>20.590095966457941</c:v>
                </c:pt>
                <c:pt idx="12">
                  <c:v>20.368991115910891</c:v>
                </c:pt>
                <c:pt idx="13">
                  <c:v>20.72793597978821</c:v>
                </c:pt>
                <c:pt idx="14">
                  <c:v>20.826550200863529</c:v>
                </c:pt>
                <c:pt idx="15">
                  <c:v>20.797253934858801</c:v>
                </c:pt>
                <c:pt idx="16">
                  <c:v>20.768740929937341</c:v>
                </c:pt>
                <c:pt idx="17">
                  <c:v>20.685776384575259</c:v>
                </c:pt>
                <c:pt idx="18">
                  <c:v>21.127702672522311</c:v>
                </c:pt>
                <c:pt idx="19">
                  <c:v>20.9624327315546</c:v>
                </c:pt>
                <c:pt idx="20">
                  <c:v>21.063517814410218</c:v>
                </c:pt>
                <c:pt idx="21">
                  <c:v>21.673826605225958</c:v>
                </c:pt>
                <c:pt idx="22">
                  <c:v>21.381265972752718</c:v>
                </c:pt>
                <c:pt idx="23">
                  <c:v>21.198481619999541</c:v>
                </c:pt>
                <c:pt idx="24">
                  <c:v>21.026562781599811</c:v>
                </c:pt>
                <c:pt idx="25">
                  <c:v>21.03937868641286</c:v>
                </c:pt>
                <c:pt idx="26">
                  <c:v>21.12438650914272</c:v>
                </c:pt>
                <c:pt idx="27">
                  <c:v>21.237276139206909</c:v>
                </c:pt>
                <c:pt idx="28">
                  <c:v>21.54446151005958</c:v>
                </c:pt>
                <c:pt idx="29">
                  <c:v>21.47680656216809</c:v>
                </c:pt>
                <c:pt idx="30">
                  <c:v>21.444349936791809</c:v>
                </c:pt>
                <c:pt idx="31">
                  <c:v>21.711434564769469</c:v>
                </c:pt>
                <c:pt idx="32">
                  <c:v>21.869188882822929</c:v>
                </c:pt>
              </c:numCache>
            </c:numRef>
          </c:val>
          <c:extLst>
            <c:ext xmlns:c16="http://schemas.microsoft.com/office/drawing/2014/chart" uri="{C3380CC4-5D6E-409C-BE32-E72D297353CC}">
              <c16:uniqueId val="{0000001A-7994-41DF-AB51-F848A8B004FC}"/>
            </c:ext>
          </c:extLst>
        </c:ser>
        <c:ser>
          <c:idx val="2"/>
          <c:order val="2"/>
          <c:tx>
            <c:strRef>
              <c:f>'F32'!$D$9</c:f>
              <c:strCache>
                <c:ptCount val="1"/>
                <c:pt idx="0">
                  <c:v>Diesel</c:v>
                </c:pt>
              </c:strCache>
            </c:strRef>
          </c:tx>
          <c:spPr>
            <a:solidFill>
              <a:srgbClr val="F8CBAD"/>
            </a:solidFill>
          </c:spPr>
          <c:invertIfNegative val="0"/>
          <c:dPt>
            <c:idx val="0"/>
            <c:invertIfNegative val="0"/>
            <c:bubble3D val="0"/>
            <c:extLst>
              <c:ext xmlns:c16="http://schemas.microsoft.com/office/drawing/2014/chart" uri="{C3380CC4-5D6E-409C-BE32-E72D297353CC}">
                <c16:uniqueId val="{0000001B-7994-41DF-AB51-F848A8B004FC}"/>
              </c:ext>
            </c:extLst>
          </c:dPt>
          <c:dPt>
            <c:idx val="1"/>
            <c:invertIfNegative val="0"/>
            <c:bubble3D val="0"/>
            <c:extLst>
              <c:ext xmlns:c16="http://schemas.microsoft.com/office/drawing/2014/chart" uri="{C3380CC4-5D6E-409C-BE32-E72D297353CC}">
                <c16:uniqueId val="{0000001C-7994-41DF-AB51-F848A8B004FC}"/>
              </c:ext>
            </c:extLst>
          </c:dPt>
          <c:dPt>
            <c:idx val="6"/>
            <c:invertIfNegative val="0"/>
            <c:bubble3D val="0"/>
            <c:extLst>
              <c:ext xmlns:c16="http://schemas.microsoft.com/office/drawing/2014/chart" uri="{C3380CC4-5D6E-409C-BE32-E72D297353CC}">
                <c16:uniqueId val="{0000001D-7994-41DF-AB51-F848A8B004FC}"/>
              </c:ext>
            </c:extLst>
          </c:dPt>
          <c:dPt>
            <c:idx val="7"/>
            <c:invertIfNegative val="0"/>
            <c:bubble3D val="0"/>
            <c:extLst>
              <c:ext xmlns:c16="http://schemas.microsoft.com/office/drawing/2014/chart" uri="{C3380CC4-5D6E-409C-BE32-E72D297353CC}">
                <c16:uniqueId val="{0000001E-7994-41DF-AB51-F848A8B004FC}"/>
              </c:ext>
            </c:extLst>
          </c:dPt>
          <c:dPt>
            <c:idx val="9"/>
            <c:invertIfNegative val="0"/>
            <c:bubble3D val="0"/>
            <c:extLst>
              <c:ext xmlns:c16="http://schemas.microsoft.com/office/drawing/2014/chart" uri="{C3380CC4-5D6E-409C-BE32-E72D297353CC}">
                <c16:uniqueId val="{0000001F-7994-41DF-AB51-F848A8B004FC}"/>
              </c:ext>
            </c:extLst>
          </c:dPt>
          <c:dPt>
            <c:idx val="10"/>
            <c:invertIfNegative val="0"/>
            <c:bubble3D val="0"/>
            <c:spPr>
              <a:solidFill>
                <a:srgbClr val="ED7D31">
                  <a:lumMod val="75000"/>
                </a:srgbClr>
              </a:solidFill>
            </c:spPr>
            <c:extLst>
              <c:ext xmlns:c16="http://schemas.microsoft.com/office/drawing/2014/chart" uri="{C3380CC4-5D6E-409C-BE32-E72D297353CC}">
                <c16:uniqueId val="{00000021-7994-41DF-AB51-F848A8B004FC}"/>
              </c:ext>
            </c:extLst>
          </c:dPt>
          <c:dPt>
            <c:idx val="11"/>
            <c:invertIfNegative val="0"/>
            <c:bubble3D val="0"/>
            <c:extLst>
              <c:ext xmlns:c16="http://schemas.microsoft.com/office/drawing/2014/chart" uri="{C3380CC4-5D6E-409C-BE32-E72D297353CC}">
                <c16:uniqueId val="{00000022-7994-41DF-AB51-F848A8B004FC}"/>
              </c:ext>
            </c:extLst>
          </c:dPt>
          <c:dPt>
            <c:idx val="18"/>
            <c:invertIfNegative val="0"/>
            <c:bubble3D val="0"/>
            <c:extLst>
              <c:ext xmlns:c16="http://schemas.microsoft.com/office/drawing/2014/chart" uri="{C3380CC4-5D6E-409C-BE32-E72D297353CC}">
                <c16:uniqueId val="{00000023-7994-41DF-AB51-F848A8B004FC}"/>
              </c:ext>
            </c:extLst>
          </c:dPt>
          <c:dPt>
            <c:idx val="21"/>
            <c:invertIfNegative val="0"/>
            <c:bubble3D val="0"/>
            <c:extLst>
              <c:ext xmlns:c16="http://schemas.microsoft.com/office/drawing/2014/chart" uri="{C3380CC4-5D6E-409C-BE32-E72D297353CC}">
                <c16:uniqueId val="{00000024-7994-41DF-AB51-F848A8B004FC}"/>
              </c:ext>
            </c:extLst>
          </c:dPt>
          <c:dPt>
            <c:idx val="24"/>
            <c:invertIfNegative val="0"/>
            <c:bubble3D val="0"/>
            <c:extLst>
              <c:ext xmlns:c16="http://schemas.microsoft.com/office/drawing/2014/chart" uri="{C3380CC4-5D6E-409C-BE32-E72D297353CC}">
                <c16:uniqueId val="{00000025-7994-41DF-AB51-F848A8B004FC}"/>
              </c:ext>
            </c:extLst>
          </c:dPt>
          <c:dPt>
            <c:idx val="31"/>
            <c:invertIfNegative val="0"/>
            <c:bubble3D val="0"/>
            <c:spPr>
              <a:solidFill>
                <a:srgbClr val="ED7D31">
                  <a:lumMod val="75000"/>
                </a:srgbClr>
              </a:solidFill>
            </c:spPr>
            <c:extLst>
              <c:ext xmlns:c16="http://schemas.microsoft.com/office/drawing/2014/chart" uri="{C3380CC4-5D6E-409C-BE32-E72D297353CC}">
                <c16:uniqueId val="{00000027-7994-41DF-AB51-F848A8B004FC}"/>
              </c:ext>
            </c:extLst>
          </c:dPt>
          <c:dLbls>
            <c:dLbl>
              <c:idx val="10"/>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21-7994-41DF-AB51-F848A8B004FC}"/>
                </c:ext>
              </c:extLst>
            </c:dLbl>
            <c:dLbl>
              <c:idx val="31"/>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27-7994-41DF-AB51-F848A8B004F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'F32'!$A$10:$A$42</c:f>
              <c:strCache>
                <c:ptCount val="33"/>
                <c:pt idx="0">
                  <c:v>Tamaulipas</c:v>
                </c:pt>
                <c:pt idx="1">
                  <c:v>Chihuahua</c:v>
                </c:pt>
                <c:pt idx="2">
                  <c:v>Baja California</c:v>
                </c:pt>
                <c:pt idx="3">
                  <c:v>Tabasco</c:v>
                </c:pt>
                <c:pt idx="4">
                  <c:v>Sonora</c:v>
                </c:pt>
                <c:pt idx="5">
                  <c:v>Veracruz</c:v>
                </c:pt>
                <c:pt idx="6">
                  <c:v>Hidalgo</c:v>
                </c:pt>
                <c:pt idx="7">
                  <c:v>Chiapas</c:v>
                </c:pt>
                <c:pt idx="8">
                  <c:v>Puebla</c:v>
                </c:pt>
                <c:pt idx="9">
                  <c:v>Yucatán</c:v>
                </c:pt>
                <c:pt idx="10">
                  <c:v>Nacional</c:v>
                </c:pt>
                <c:pt idx="11">
                  <c:v>Morelos</c:v>
                </c:pt>
                <c:pt idx="12">
                  <c:v>Tlaxcala</c:v>
                </c:pt>
                <c:pt idx="13">
                  <c:v>San Luis Potosí</c:v>
                </c:pt>
                <c:pt idx="14">
                  <c:v>Campeche</c:v>
                </c:pt>
                <c:pt idx="15">
                  <c:v>Coahuila</c:v>
                </c:pt>
                <c:pt idx="16">
                  <c:v>Colima</c:v>
                </c:pt>
                <c:pt idx="17">
                  <c:v>Quintana Roo</c:v>
                </c:pt>
                <c:pt idx="18">
                  <c:v>Querétaro</c:v>
                </c:pt>
                <c:pt idx="19">
                  <c:v>Zacatecas</c:v>
                </c:pt>
                <c:pt idx="20">
                  <c:v>México</c:v>
                </c:pt>
                <c:pt idx="21">
                  <c:v>Sinaloa</c:v>
                </c:pt>
                <c:pt idx="22">
                  <c:v>Nuevo León</c:v>
                </c:pt>
                <c:pt idx="23">
                  <c:v>Aguascalientes</c:v>
                </c:pt>
                <c:pt idx="24">
                  <c:v>Guerrero</c:v>
                </c:pt>
                <c:pt idx="25">
                  <c:v>Durango</c:v>
                </c:pt>
                <c:pt idx="26">
                  <c:v>Michoacán</c:v>
                </c:pt>
                <c:pt idx="27">
                  <c:v>Oaxaca</c:v>
                </c:pt>
                <c:pt idx="28">
                  <c:v>Guanajuato</c:v>
                </c:pt>
                <c:pt idx="29">
                  <c:v>Nayarit</c:v>
                </c:pt>
                <c:pt idx="30">
                  <c:v>CDMX</c:v>
                </c:pt>
                <c:pt idx="31">
                  <c:v>Jalisco</c:v>
                </c:pt>
                <c:pt idx="32">
                  <c:v>Baja California Sur</c:v>
                </c:pt>
              </c:strCache>
            </c:strRef>
          </c:cat>
          <c:val>
            <c:numRef>
              <c:f>'F32'!$D$10:$D$42</c:f>
              <c:numCache>
                <c:formatCode>0.00</c:formatCode>
                <c:ptCount val="33"/>
                <c:pt idx="0">
                  <c:v>20.2983428677063</c:v>
                </c:pt>
                <c:pt idx="1">
                  <c:v>20.257377178765822</c:v>
                </c:pt>
                <c:pt idx="2">
                  <c:v>20.12282737766845</c:v>
                </c:pt>
                <c:pt idx="3">
                  <c:v>20.077083166005838</c:v>
                </c:pt>
                <c:pt idx="4">
                  <c:v>21.120102916367969</c:v>
                </c:pt>
                <c:pt idx="5">
                  <c:v>20.548543676057609</c:v>
                </c:pt>
                <c:pt idx="6">
                  <c:v>20.624709758232569</c:v>
                </c:pt>
                <c:pt idx="7">
                  <c:v>20.89508750236164</c:v>
                </c:pt>
                <c:pt idx="8">
                  <c:v>20.8367234445296</c:v>
                </c:pt>
                <c:pt idx="9">
                  <c:v>20.967582378199261</c:v>
                </c:pt>
                <c:pt idx="10">
                  <c:v>21.069014924409949</c:v>
                </c:pt>
                <c:pt idx="11">
                  <c:v>21.018552761522031</c:v>
                </c:pt>
                <c:pt idx="12">
                  <c:v>20.859270749561649</c:v>
                </c:pt>
                <c:pt idx="13">
                  <c:v>20.85929339682621</c:v>
                </c:pt>
                <c:pt idx="14">
                  <c:v>21.227681205490139</c:v>
                </c:pt>
                <c:pt idx="15">
                  <c:v>21.288134019739289</c:v>
                </c:pt>
                <c:pt idx="16">
                  <c:v>21.323511866641361</c:v>
                </c:pt>
                <c:pt idx="17">
                  <c:v>21.216384021187679</c:v>
                </c:pt>
                <c:pt idx="18">
                  <c:v>21.24448214552665</c:v>
                </c:pt>
                <c:pt idx="19">
                  <c:v>21.246606867850009</c:v>
                </c:pt>
                <c:pt idx="20">
                  <c:v>20.941564522624649</c:v>
                </c:pt>
                <c:pt idx="21">
                  <c:v>21.73337370887192</c:v>
                </c:pt>
                <c:pt idx="22">
                  <c:v>21.54833367899759</c:v>
                </c:pt>
                <c:pt idx="23">
                  <c:v>21.47113464842419</c:v>
                </c:pt>
                <c:pt idx="24">
                  <c:v>21.493650660439801</c:v>
                </c:pt>
                <c:pt idx="25">
                  <c:v>21.470273431361509</c:v>
                </c:pt>
                <c:pt idx="26">
                  <c:v>21.520278889005471</c:v>
                </c:pt>
                <c:pt idx="27">
                  <c:v>21.607738132816301</c:v>
                </c:pt>
                <c:pt idx="28">
                  <c:v>21.407647212510309</c:v>
                </c:pt>
                <c:pt idx="29">
                  <c:v>21.471859372604719</c:v>
                </c:pt>
                <c:pt idx="30">
                  <c:v>21.129950194304531</c:v>
                </c:pt>
                <c:pt idx="31">
                  <c:v>21.317632746693359</c:v>
                </c:pt>
                <c:pt idx="32">
                  <c:v>21.869919449074391</c:v>
                </c:pt>
              </c:numCache>
            </c:numRef>
          </c:val>
          <c:extLst>
            <c:ext xmlns:c16="http://schemas.microsoft.com/office/drawing/2014/chart" uri="{C3380CC4-5D6E-409C-BE32-E72D297353CC}">
              <c16:uniqueId val="{00000028-7994-41DF-AB51-F848A8B004FC}"/>
            </c:ext>
          </c:extLst>
        </c:ser>
        <c:dLbls>
          <c:showLegendKey val="0"/>
          <c:showVal val="0"/>
          <c:showCatName val="0"/>
          <c:showSerName val="0"/>
          <c:showPercent val="0"/>
          <c:showBubbleSize val="0"/>
        </c:dLbls>
        <c:gapWidth val="50"/>
        <c:overlap val="100"/>
        <c:axId val="217805952"/>
        <c:axId val="217807488"/>
      </c:barChart>
      <c:catAx>
        <c:axId val="217805952"/>
        <c:scaling>
          <c:orientation val="minMax"/>
        </c:scaling>
        <c:delete val="0"/>
        <c:axPos val="l"/>
        <c:numFmt formatCode="General" sourceLinked="0"/>
        <c:majorTickMark val="out"/>
        <c:minorTickMark val="none"/>
        <c:tickLblPos val="nextTo"/>
        <c:crossAx val="217807488"/>
        <c:crosses val="autoZero"/>
        <c:auto val="1"/>
        <c:lblAlgn val="ctr"/>
        <c:lblOffset val="100"/>
        <c:noMultiLvlLbl val="0"/>
      </c:catAx>
      <c:valAx>
        <c:axId val="217807488"/>
        <c:scaling>
          <c:orientation val="minMax"/>
          <c:min val="0"/>
        </c:scaling>
        <c:delete val="1"/>
        <c:axPos val="b"/>
        <c:numFmt formatCode="0.00" sourceLinked="1"/>
        <c:majorTickMark val="out"/>
        <c:minorTickMark val="none"/>
        <c:tickLblPos val="nextTo"/>
        <c:crossAx val="217805952"/>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'F33'!$D$7</c:f>
              <c:strCache>
                <c:ptCount val="1"/>
                <c:pt idx="0">
                  <c:v>Variación mensual absoluta</c:v>
                </c:pt>
              </c:strCache>
            </c:strRef>
          </c:tx>
          <c:spPr>
            <a:solidFill>
              <a:schemeClr val="tx1">
                <a:lumMod val="65000"/>
                <a:lumOff val="35000"/>
              </a:schemeClr>
            </a:solidFill>
            <a:ln>
              <a:noFill/>
            </a:ln>
            <a:effectLst/>
          </c:spPr>
          <c:invertIfNegative val="0"/>
          <c:dPt>
            <c:idx val="20"/>
            <c:invertIfNegative val="0"/>
            <c:bubble3D val="0"/>
            <c:spPr>
              <a:solidFill>
                <a:srgbClr val="595959"/>
              </a:solidFill>
              <a:ln>
                <a:noFill/>
              </a:ln>
              <a:effectLst/>
            </c:spPr>
            <c:extLst>
              <c:ext xmlns:c16="http://schemas.microsoft.com/office/drawing/2014/chart" uri="{C3380CC4-5D6E-409C-BE32-E72D297353CC}">
                <c16:uniqueId val="{00000001-F6C5-4DDE-BDB9-D56904C374CC}"/>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F6C5-4DDE-BDB9-D56904C374CC}"/>
              </c:ext>
            </c:extLst>
          </c:dPt>
          <c:dLbls>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8B-452B-AB02-C516B4FF871D}"/>
                </c:ext>
              </c:extLst>
            </c:dLbl>
            <c:dLbl>
              <c:idx val="1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C5-4DDE-BDB9-D56904C374CC}"/>
                </c:ext>
              </c:extLst>
            </c:dLbl>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6C5-4DDE-BDB9-D56904C374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'F33'!$A$9:$A$30</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'F33'!$D$9:$D$30</c:f>
              <c:numCache>
                <c:formatCode>#,##0</c:formatCode>
                <c:ptCount val="22"/>
                <c:pt idx="0">
                  <c:v>5362</c:v>
                </c:pt>
                <c:pt idx="1">
                  <c:v>13622</c:v>
                </c:pt>
                <c:pt idx="2">
                  <c:v>8099</c:v>
                </c:pt>
                <c:pt idx="3">
                  <c:v>5249</c:v>
                </c:pt>
                <c:pt idx="4">
                  <c:v>8064</c:v>
                </c:pt>
                <c:pt idx="5">
                  <c:v>2506</c:v>
                </c:pt>
                <c:pt idx="6">
                  <c:v>11367</c:v>
                </c:pt>
                <c:pt idx="7">
                  <c:v>13909</c:v>
                </c:pt>
                <c:pt idx="8">
                  <c:v>10632</c:v>
                </c:pt>
                <c:pt idx="9">
                  <c:v>9533</c:v>
                </c:pt>
                <c:pt idx="10">
                  <c:v>-2692</c:v>
                </c:pt>
                <c:pt idx="11">
                  <c:v>11243</c:v>
                </c:pt>
                <c:pt idx="12">
                  <c:v>9280</c:v>
                </c:pt>
                <c:pt idx="13">
                  <c:v>7709</c:v>
                </c:pt>
                <c:pt idx="14">
                  <c:v>8916</c:v>
                </c:pt>
                <c:pt idx="15">
                  <c:v>6600</c:v>
                </c:pt>
                <c:pt idx="16">
                  <c:v>14122</c:v>
                </c:pt>
                <c:pt idx="17">
                  <c:v>18374</c:v>
                </c:pt>
                <c:pt idx="18">
                  <c:v>15953</c:v>
                </c:pt>
                <c:pt idx="19">
                  <c:v>11987</c:v>
                </c:pt>
                <c:pt idx="20">
                  <c:v>9118</c:v>
                </c:pt>
                <c:pt idx="21">
                  <c:v>11459</c:v>
                </c:pt>
              </c:numCache>
            </c:numRef>
          </c:val>
          <c:extLst xmlns:c15="http://schemas.microsoft.com/office/drawing/2012/chart">
            <c:ext xmlns:c16="http://schemas.microsoft.com/office/drawing/2014/chart" uri="{C3380CC4-5D6E-409C-BE32-E72D297353CC}">
              <c16:uniqueId val="{00000005-F6C5-4DDE-BDB9-D56904C374CC}"/>
            </c:ext>
          </c:extLst>
        </c:ser>
        <c:dLbls>
          <c:showLegendKey val="0"/>
          <c:showVal val="0"/>
          <c:showCatName val="0"/>
          <c:showSerName val="0"/>
          <c:showPercent val="0"/>
          <c:showBubbleSize val="0"/>
        </c:dLbls>
        <c:gapWidth val="100"/>
        <c:overlap val="-27"/>
        <c:axId val="221045888"/>
        <c:axId val="221047424"/>
        <c:extLst/>
      </c:barChart>
      <c:catAx>
        <c:axId val="221045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21047424"/>
        <c:crosses val="autoZero"/>
        <c:auto val="1"/>
        <c:lblAlgn val="ctr"/>
        <c:lblOffset val="100"/>
        <c:noMultiLvlLbl val="0"/>
      </c:catAx>
      <c:valAx>
        <c:axId val="221047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210458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CC4F-4455-B3CF-8FA4A795A7D7}"/>
              </c:ext>
            </c:extLst>
          </c:dPt>
          <c:dPt>
            <c:idx val="1"/>
            <c:invertIfNegative val="0"/>
            <c:bubble3D val="0"/>
            <c:extLst>
              <c:ext xmlns:c16="http://schemas.microsoft.com/office/drawing/2014/chart" uri="{C3380CC4-5D6E-409C-BE32-E72D297353CC}">
                <c16:uniqueId val="{00000001-CC4F-4455-B3CF-8FA4A795A7D7}"/>
              </c:ext>
            </c:extLst>
          </c:dPt>
          <c:dPt>
            <c:idx val="2"/>
            <c:invertIfNegative val="0"/>
            <c:bubble3D val="0"/>
            <c:extLst>
              <c:ext xmlns:c16="http://schemas.microsoft.com/office/drawing/2014/chart" uri="{C3380CC4-5D6E-409C-BE32-E72D297353CC}">
                <c16:uniqueId val="{00000002-CC4F-4455-B3CF-8FA4A795A7D7}"/>
              </c:ext>
            </c:extLst>
          </c:dPt>
          <c:dPt>
            <c:idx val="3"/>
            <c:invertIfNegative val="0"/>
            <c:bubble3D val="0"/>
            <c:extLst>
              <c:ext xmlns:c16="http://schemas.microsoft.com/office/drawing/2014/chart" uri="{C3380CC4-5D6E-409C-BE32-E72D297353CC}">
                <c16:uniqueId val="{00000003-CC4F-4455-B3CF-8FA4A795A7D7}"/>
              </c:ext>
            </c:extLst>
          </c:dPt>
          <c:dPt>
            <c:idx val="4"/>
            <c:invertIfNegative val="0"/>
            <c:bubble3D val="0"/>
            <c:extLst>
              <c:ext xmlns:c16="http://schemas.microsoft.com/office/drawing/2014/chart" uri="{C3380CC4-5D6E-409C-BE32-E72D297353CC}">
                <c16:uniqueId val="{00000004-CC4F-4455-B3CF-8FA4A795A7D7}"/>
              </c:ext>
            </c:extLst>
          </c:dPt>
          <c:dPt>
            <c:idx val="5"/>
            <c:invertIfNegative val="0"/>
            <c:bubble3D val="0"/>
            <c:extLst>
              <c:ext xmlns:c16="http://schemas.microsoft.com/office/drawing/2014/chart" uri="{C3380CC4-5D6E-409C-BE32-E72D297353CC}">
                <c16:uniqueId val="{00000005-CC4F-4455-B3CF-8FA4A795A7D7}"/>
              </c:ext>
            </c:extLst>
          </c:dPt>
          <c:dPt>
            <c:idx val="6"/>
            <c:invertIfNegative val="0"/>
            <c:bubble3D val="0"/>
            <c:extLst>
              <c:ext xmlns:c16="http://schemas.microsoft.com/office/drawing/2014/chart" uri="{C3380CC4-5D6E-409C-BE32-E72D297353CC}">
                <c16:uniqueId val="{00000006-CC4F-4455-B3CF-8FA4A795A7D7}"/>
              </c:ext>
            </c:extLst>
          </c:dPt>
          <c:dPt>
            <c:idx val="7"/>
            <c:invertIfNegative val="0"/>
            <c:bubble3D val="0"/>
            <c:extLst>
              <c:ext xmlns:c16="http://schemas.microsoft.com/office/drawing/2014/chart" uri="{C3380CC4-5D6E-409C-BE32-E72D297353CC}">
                <c16:uniqueId val="{00000007-CC4F-4455-B3CF-8FA4A795A7D7}"/>
              </c:ext>
            </c:extLst>
          </c:dPt>
          <c:dPt>
            <c:idx val="8"/>
            <c:invertIfNegative val="0"/>
            <c:bubble3D val="0"/>
            <c:extLst>
              <c:ext xmlns:c16="http://schemas.microsoft.com/office/drawing/2014/chart" uri="{C3380CC4-5D6E-409C-BE32-E72D297353CC}">
                <c16:uniqueId val="{00000008-CC4F-4455-B3CF-8FA4A795A7D7}"/>
              </c:ext>
            </c:extLst>
          </c:dPt>
          <c:dPt>
            <c:idx val="9"/>
            <c:invertIfNegative val="0"/>
            <c:bubble3D val="0"/>
            <c:extLst>
              <c:ext xmlns:c16="http://schemas.microsoft.com/office/drawing/2014/chart" uri="{C3380CC4-5D6E-409C-BE32-E72D297353CC}">
                <c16:uniqueId val="{00000009-CC4F-4455-B3CF-8FA4A795A7D7}"/>
              </c:ext>
            </c:extLst>
          </c:dPt>
          <c:dPt>
            <c:idx val="10"/>
            <c:invertIfNegative val="0"/>
            <c:bubble3D val="0"/>
            <c:extLst>
              <c:ext xmlns:c16="http://schemas.microsoft.com/office/drawing/2014/chart" uri="{C3380CC4-5D6E-409C-BE32-E72D297353CC}">
                <c16:uniqueId val="{0000000A-CC4F-4455-B3CF-8FA4A795A7D7}"/>
              </c:ext>
            </c:extLst>
          </c:dPt>
          <c:dPt>
            <c:idx val="11"/>
            <c:invertIfNegative val="0"/>
            <c:bubble3D val="0"/>
            <c:extLst>
              <c:ext xmlns:c16="http://schemas.microsoft.com/office/drawing/2014/chart" uri="{C3380CC4-5D6E-409C-BE32-E72D297353CC}">
                <c16:uniqueId val="{0000000B-CC4F-4455-B3CF-8FA4A795A7D7}"/>
              </c:ext>
            </c:extLst>
          </c:dPt>
          <c:dPt>
            <c:idx val="12"/>
            <c:invertIfNegative val="0"/>
            <c:bubble3D val="0"/>
            <c:extLst>
              <c:ext xmlns:c16="http://schemas.microsoft.com/office/drawing/2014/chart" uri="{C3380CC4-5D6E-409C-BE32-E72D297353CC}">
                <c16:uniqueId val="{0000000C-CC4F-4455-B3CF-8FA4A795A7D7}"/>
              </c:ext>
            </c:extLst>
          </c:dPt>
          <c:dPt>
            <c:idx val="13"/>
            <c:invertIfNegative val="0"/>
            <c:bubble3D val="0"/>
            <c:extLst>
              <c:ext xmlns:c16="http://schemas.microsoft.com/office/drawing/2014/chart" uri="{C3380CC4-5D6E-409C-BE32-E72D297353CC}">
                <c16:uniqueId val="{0000000D-CC4F-4455-B3CF-8FA4A795A7D7}"/>
              </c:ext>
            </c:extLst>
          </c:dPt>
          <c:dPt>
            <c:idx val="14"/>
            <c:invertIfNegative val="0"/>
            <c:bubble3D val="0"/>
            <c:extLst>
              <c:ext xmlns:c16="http://schemas.microsoft.com/office/drawing/2014/chart" uri="{C3380CC4-5D6E-409C-BE32-E72D297353CC}">
                <c16:uniqueId val="{0000000E-CC4F-4455-B3CF-8FA4A795A7D7}"/>
              </c:ext>
            </c:extLst>
          </c:dPt>
          <c:dPt>
            <c:idx val="15"/>
            <c:invertIfNegative val="0"/>
            <c:bubble3D val="0"/>
            <c:extLst>
              <c:ext xmlns:c16="http://schemas.microsoft.com/office/drawing/2014/chart" uri="{C3380CC4-5D6E-409C-BE32-E72D297353CC}">
                <c16:uniqueId val="{0000000F-CC4F-4455-B3CF-8FA4A795A7D7}"/>
              </c:ext>
            </c:extLst>
          </c:dPt>
          <c:dPt>
            <c:idx val="16"/>
            <c:invertIfNegative val="0"/>
            <c:bubble3D val="0"/>
            <c:extLst>
              <c:ext xmlns:c16="http://schemas.microsoft.com/office/drawing/2014/chart" uri="{C3380CC4-5D6E-409C-BE32-E72D297353CC}">
                <c16:uniqueId val="{00000010-CC4F-4455-B3CF-8FA4A795A7D7}"/>
              </c:ext>
            </c:extLst>
          </c:dPt>
          <c:dPt>
            <c:idx val="17"/>
            <c:invertIfNegative val="0"/>
            <c:bubble3D val="0"/>
            <c:extLst>
              <c:ext xmlns:c16="http://schemas.microsoft.com/office/drawing/2014/chart" uri="{C3380CC4-5D6E-409C-BE32-E72D297353CC}">
                <c16:uniqueId val="{00000011-CC4F-4455-B3CF-8FA4A795A7D7}"/>
              </c:ext>
            </c:extLst>
          </c:dPt>
          <c:dPt>
            <c:idx val="19"/>
            <c:invertIfNegative val="0"/>
            <c:bubble3D val="0"/>
            <c:extLst>
              <c:ext xmlns:c16="http://schemas.microsoft.com/office/drawing/2014/chart" uri="{C3380CC4-5D6E-409C-BE32-E72D297353CC}">
                <c16:uniqueId val="{00000012-CC4F-4455-B3CF-8FA4A795A7D7}"/>
              </c:ext>
            </c:extLst>
          </c:dPt>
          <c:dPt>
            <c:idx val="29"/>
            <c:invertIfNegative val="0"/>
            <c:bubble3D val="0"/>
            <c:extLst>
              <c:ext xmlns:c16="http://schemas.microsoft.com/office/drawing/2014/chart" uri="{C3380CC4-5D6E-409C-BE32-E72D297353CC}">
                <c16:uniqueId val="{00000013-3CB6-4F6B-BFD2-992C8AD28471}"/>
              </c:ext>
            </c:extLst>
          </c:dPt>
          <c:dPt>
            <c:idx val="30"/>
            <c:invertIfNegative val="0"/>
            <c:bubble3D val="0"/>
            <c:spPr>
              <a:solidFill>
                <a:srgbClr val="FFC000"/>
              </a:solidFill>
              <a:ln>
                <a:noFill/>
              </a:ln>
              <a:effectLst/>
            </c:spPr>
            <c:extLst>
              <c:ext xmlns:c16="http://schemas.microsoft.com/office/drawing/2014/chart" uri="{C3380CC4-5D6E-409C-BE32-E72D297353CC}">
                <c16:uniqueId val="{00000015-CC4F-4455-B3CF-8FA4A795A7D7}"/>
              </c:ext>
            </c:extLst>
          </c:dPt>
          <c:dPt>
            <c:idx val="31"/>
            <c:invertIfNegative val="0"/>
            <c:bubble3D val="0"/>
            <c:extLst>
              <c:ext xmlns:c16="http://schemas.microsoft.com/office/drawing/2014/chart" uri="{C3380CC4-5D6E-409C-BE32-E72D297353CC}">
                <c16:uniqueId val="{00000016-CC4F-4455-B3CF-8FA4A795A7D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'F34'!$A$7:$A$38</c:f>
              <c:strCache>
                <c:ptCount val="32"/>
                <c:pt idx="0">
                  <c:v>Sonora</c:v>
                </c:pt>
                <c:pt idx="1">
                  <c:v>Aguascalientes</c:v>
                </c:pt>
                <c:pt idx="2">
                  <c:v>Coahuila</c:v>
                </c:pt>
                <c:pt idx="3">
                  <c:v>Tamaulipas</c:v>
                </c:pt>
                <c:pt idx="4">
                  <c:v>Baja California Sur</c:v>
                </c:pt>
                <c:pt idx="5">
                  <c:v>Colima</c:v>
                </c:pt>
                <c:pt idx="6">
                  <c:v>San Luis Potosí</c:v>
                </c:pt>
                <c:pt idx="7">
                  <c:v>Campeche</c:v>
                </c:pt>
                <c:pt idx="8">
                  <c:v>Querétaro</c:v>
                </c:pt>
                <c:pt idx="9">
                  <c:v>Durango</c:v>
                </c:pt>
                <c:pt idx="10">
                  <c:v>Tlaxcala</c:v>
                </c:pt>
                <c:pt idx="11">
                  <c:v>Zacatecas</c:v>
                </c:pt>
                <c:pt idx="12">
                  <c:v>Hidalgo</c:v>
                </c:pt>
                <c:pt idx="13">
                  <c:v>Nuevo León</c:v>
                </c:pt>
                <c:pt idx="14">
                  <c:v>Yucatán</c:v>
                </c:pt>
                <c:pt idx="15">
                  <c:v>Morelos</c:v>
                </c:pt>
                <c:pt idx="16">
                  <c:v>Puebla</c:v>
                </c:pt>
                <c:pt idx="17">
                  <c:v>Chiapas</c:v>
                </c:pt>
                <c:pt idx="18">
                  <c:v>Nayarit</c:v>
                </c:pt>
                <c:pt idx="19">
                  <c:v>Chihuahua</c:v>
                </c:pt>
                <c:pt idx="20">
                  <c:v>Michoacán</c:v>
                </c:pt>
                <c:pt idx="21">
                  <c:v>Guerrero</c:v>
                </c:pt>
                <c:pt idx="22">
                  <c:v>Tabasco</c:v>
                </c:pt>
                <c:pt idx="23">
                  <c:v>Guanajuato</c:v>
                </c:pt>
                <c:pt idx="24">
                  <c:v>Oaxaca</c:v>
                </c:pt>
                <c:pt idx="25">
                  <c:v>Quintana Roo</c:v>
                </c:pt>
                <c:pt idx="26">
                  <c:v>Sinaloa</c:v>
                </c:pt>
                <c:pt idx="27">
                  <c:v>Baja California</c:v>
                </c:pt>
                <c:pt idx="28">
                  <c:v>Veracruz</c:v>
                </c:pt>
                <c:pt idx="29">
                  <c:v>Estado de México</c:v>
                </c:pt>
                <c:pt idx="30">
                  <c:v>Jalisco</c:v>
                </c:pt>
                <c:pt idx="31">
                  <c:v>Ciudad de México</c:v>
                </c:pt>
              </c:strCache>
            </c:strRef>
          </c:cat>
          <c:val>
            <c:numRef>
              <c:f>'F34'!$D$7:$D$38</c:f>
              <c:numCache>
                <c:formatCode>#,##0</c:formatCode>
                <c:ptCount val="32"/>
                <c:pt idx="0">
                  <c:v>-8653</c:v>
                </c:pt>
                <c:pt idx="1">
                  <c:v>-3018</c:v>
                </c:pt>
                <c:pt idx="2">
                  <c:v>-1035</c:v>
                </c:pt>
                <c:pt idx="3">
                  <c:v>-744</c:v>
                </c:pt>
                <c:pt idx="4">
                  <c:v>-545</c:v>
                </c:pt>
                <c:pt idx="5">
                  <c:v>-31</c:v>
                </c:pt>
                <c:pt idx="6">
                  <c:v>108</c:v>
                </c:pt>
                <c:pt idx="7">
                  <c:v>273</c:v>
                </c:pt>
                <c:pt idx="8">
                  <c:v>442</c:v>
                </c:pt>
                <c:pt idx="9">
                  <c:v>666</c:v>
                </c:pt>
                <c:pt idx="10">
                  <c:v>1025</c:v>
                </c:pt>
                <c:pt idx="11">
                  <c:v>1316</c:v>
                </c:pt>
                <c:pt idx="12">
                  <c:v>1446</c:v>
                </c:pt>
                <c:pt idx="13">
                  <c:v>1563</c:v>
                </c:pt>
                <c:pt idx="14">
                  <c:v>1808</c:v>
                </c:pt>
                <c:pt idx="15">
                  <c:v>1892</c:v>
                </c:pt>
                <c:pt idx="16">
                  <c:v>1979</c:v>
                </c:pt>
                <c:pt idx="17">
                  <c:v>2026</c:v>
                </c:pt>
                <c:pt idx="18">
                  <c:v>2035</c:v>
                </c:pt>
                <c:pt idx="19">
                  <c:v>2187</c:v>
                </c:pt>
                <c:pt idx="20">
                  <c:v>2375</c:v>
                </c:pt>
                <c:pt idx="21">
                  <c:v>2684</c:v>
                </c:pt>
                <c:pt idx="22">
                  <c:v>2895</c:v>
                </c:pt>
                <c:pt idx="23">
                  <c:v>3085</c:v>
                </c:pt>
                <c:pt idx="24">
                  <c:v>4005</c:v>
                </c:pt>
                <c:pt idx="25">
                  <c:v>4148</c:v>
                </c:pt>
                <c:pt idx="26">
                  <c:v>4447</c:v>
                </c:pt>
                <c:pt idx="27">
                  <c:v>6878</c:v>
                </c:pt>
                <c:pt idx="28">
                  <c:v>7924</c:v>
                </c:pt>
                <c:pt idx="29">
                  <c:v>9408</c:v>
                </c:pt>
                <c:pt idx="30">
                  <c:v>11459</c:v>
                </c:pt>
                <c:pt idx="31">
                  <c:v>12180</c:v>
                </c:pt>
              </c:numCache>
            </c:numRef>
          </c:val>
          <c:extLst>
            <c:ext xmlns:c16="http://schemas.microsoft.com/office/drawing/2014/chart" uri="{C3380CC4-5D6E-409C-BE32-E72D297353CC}">
              <c16:uniqueId val="{00000017-CC4F-4455-B3CF-8FA4A795A7D7}"/>
            </c:ext>
          </c:extLst>
        </c:ser>
        <c:dLbls>
          <c:showLegendKey val="0"/>
          <c:showVal val="0"/>
          <c:showCatName val="0"/>
          <c:showSerName val="0"/>
          <c:showPercent val="0"/>
          <c:showBubbleSize val="0"/>
        </c:dLbls>
        <c:gapWidth val="75"/>
        <c:axId val="222798208"/>
        <c:axId val="222799744"/>
      </c:barChart>
      <c:catAx>
        <c:axId val="2227982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2799744"/>
        <c:crosses val="autoZero"/>
        <c:auto val="1"/>
        <c:lblAlgn val="ctr"/>
        <c:lblOffset val="100"/>
        <c:noMultiLvlLbl val="0"/>
      </c:catAx>
      <c:valAx>
        <c:axId val="222799744"/>
        <c:scaling>
          <c:orientation val="minMax"/>
        </c:scaling>
        <c:delete val="1"/>
        <c:axPos val="b"/>
        <c:numFmt formatCode="#,##0" sourceLinked="1"/>
        <c:majorTickMark val="none"/>
        <c:minorTickMark val="none"/>
        <c:tickLblPos val="nextTo"/>
        <c:crossAx val="22279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405028609576747"/>
          <c:y val="2.4250440917107582E-2"/>
          <c:w val="0.78681584057047405"/>
          <c:h val="0.95149911816578481"/>
        </c:manualLayout>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F760-4022-A83E-E58618CCB64A}"/>
              </c:ext>
            </c:extLst>
          </c:dPt>
          <c:dPt>
            <c:idx val="1"/>
            <c:invertIfNegative val="0"/>
            <c:bubble3D val="0"/>
            <c:extLst>
              <c:ext xmlns:c16="http://schemas.microsoft.com/office/drawing/2014/chart" uri="{C3380CC4-5D6E-409C-BE32-E72D297353CC}">
                <c16:uniqueId val="{00000001-F760-4022-A83E-E58618CCB64A}"/>
              </c:ext>
            </c:extLst>
          </c:dPt>
          <c:dPt>
            <c:idx val="3"/>
            <c:invertIfNegative val="0"/>
            <c:bubble3D val="0"/>
            <c:extLst>
              <c:ext xmlns:c16="http://schemas.microsoft.com/office/drawing/2014/chart" uri="{C3380CC4-5D6E-409C-BE32-E72D297353CC}">
                <c16:uniqueId val="{00000003-F760-4022-A83E-E58618CCB64A}"/>
              </c:ext>
            </c:extLst>
          </c:dPt>
          <c:dPt>
            <c:idx val="4"/>
            <c:invertIfNegative val="0"/>
            <c:bubble3D val="0"/>
            <c:extLst>
              <c:ext xmlns:c16="http://schemas.microsoft.com/office/drawing/2014/chart" uri="{C3380CC4-5D6E-409C-BE32-E72D297353CC}">
                <c16:uniqueId val="{00000003-144A-4989-A151-C54506226BA1}"/>
              </c:ext>
            </c:extLst>
          </c:dPt>
          <c:dPt>
            <c:idx val="7"/>
            <c:invertIfNegative val="0"/>
            <c:bubble3D val="0"/>
            <c:extLst>
              <c:ext xmlns:c16="http://schemas.microsoft.com/office/drawing/2014/chart" uri="{C3380CC4-5D6E-409C-BE32-E72D297353CC}">
                <c16:uniqueId val="{00000007-F760-4022-A83E-E58618CCB64A}"/>
              </c:ext>
            </c:extLst>
          </c:dPt>
          <c:dPt>
            <c:idx val="8"/>
            <c:invertIfNegative val="0"/>
            <c:bubble3D val="0"/>
            <c:extLst>
              <c:ext xmlns:c16="http://schemas.microsoft.com/office/drawing/2014/chart" uri="{C3380CC4-5D6E-409C-BE32-E72D297353CC}">
                <c16:uniqueId val="{00000005-144A-4989-A151-C54506226BA1}"/>
              </c:ext>
            </c:extLst>
          </c:dPt>
          <c:dPt>
            <c:idx val="9"/>
            <c:invertIfNegative val="0"/>
            <c:bubble3D val="0"/>
            <c:extLst>
              <c:ext xmlns:c16="http://schemas.microsoft.com/office/drawing/2014/chart" uri="{C3380CC4-5D6E-409C-BE32-E72D297353CC}">
                <c16:uniqueId val="{00000009-F760-4022-A83E-E58618CCB64A}"/>
              </c:ext>
            </c:extLst>
          </c:dPt>
          <c:dPt>
            <c:idx val="10"/>
            <c:invertIfNegative val="0"/>
            <c:bubble3D val="0"/>
            <c:extLst>
              <c:ext xmlns:c16="http://schemas.microsoft.com/office/drawing/2014/chart" uri="{C3380CC4-5D6E-409C-BE32-E72D297353CC}">
                <c16:uniqueId val="{0000000A-F760-4022-A83E-E58618CCB64A}"/>
              </c:ext>
            </c:extLst>
          </c:dPt>
          <c:dPt>
            <c:idx val="11"/>
            <c:invertIfNegative val="0"/>
            <c:bubble3D val="0"/>
            <c:extLst>
              <c:ext xmlns:c16="http://schemas.microsoft.com/office/drawing/2014/chart" uri="{C3380CC4-5D6E-409C-BE32-E72D297353CC}">
                <c16:uniqueId val="{0000000B-F760-4022-A83E-E58618CCB64A}"/>
              </c:ext>
            </c:extLst>
          </c:dPt>
          <c:dPt>
            <c:idx val="12"/>
            <c:invertIfNegative val="0"/>
            <c:bubble3D val="0"/>
            <c:extLst>
              <c:ext xmlns:c16="http://schemas.microsoft.com/office/drawing/2014/chart" uri="{C3380CC4-5D6E-409C-BE32-E72D297353CC}">
                <c16:uniqueId val="{00000009-144A-4989-A151-C54506226BA1}"/>
              </c:ext>
            </c:extLst>
          </c:dPt>
          <c:dPt>
            <c:idx val="13"/>
            <c:invertIfNegative val="0"/>
            <c:bubble3D val="0"/>
            <c:extLst>
              <c:ext xmlns:c16="http://schemas.microsoft.com/office/drawing/2014/chart" uri="{C3380CC4-5D6E-409C-BE32-E72D297353CC}">
                <c16:uniqueId val="{0000000D-F760-4022-A83E-E58618CCB64A}"/>
              </c:ext>
            </c:extLst>
          </c:dPt>
          <c:dPt>
            <c:idx val="14"/>
            <c:invertIfNegative val="0"/>
            <c:bubble3D val="0"/>
            <c:extLst>
              <c:ext xmlns:c16="http://schemas.microsoft.com/office/drawing/2014/chart" uri="{C3380CC4-5D6E-409C-BE32-E72D297353CC}">
                <c16:uniqueId val="{0000000E-F760-4022-A83E-E58618CCB64A}"/>
              </c:ext>
            </c:extLst>
          </c:dPt>
          <c:dPt>
            <c:idx val="15"/>
            <c:invertIfNegative val="0"/>
            <c:bubble3D val="0"/>
            <c:spPr>
              <a:solidFill>
                <a:srgbClr val="993300"/>
              </a:solidFill>
              <a:ln>
                <a:noFill/>
              </a:ln>
              <a:effectLst/>
            </c:spPr>
            <c:extLst>
              <c:ext xmlns:c16="http://schemas.microsoft.com/office/drawing/2014/chart" uri="{C3380CC4-5D6E-409C-BE32-E72D297353CC}">
                <c16:uniqueId val="{0000000D-144A-4989-A151-C54506226BA1}"/>
              </c:ext>
            </c:extLst>
          </c:dPt>
          <c:dPt>
            <c:idx val="18"/>
            <c:invertIfNegative val="0"/>
            <c:bubble3D val="0"/>
            <c:extLst>
              <c:ext xmlns:c16="http://schemas.microsoft.com/office/drawing/2014/chart" uri="{C3380CC4-5D6E-409C-BE32-E72D297353CC}">
                <c16:uniqueId val="{0000000E-144A-4989-A151-C54506226BA1}"/>
              </c:ext>
            </c:extLst>
          </c:dPt>
          <c:dPt>
            <c:idx val="19"/>
            <c:invertIfNegative val="0"/>
            <c:bubble3D val="0"/>
            <c:extLst>
              <c:ext xmlns:c16="http://schemas.microsoft.com/office/drawing/2014/chart" uri="{C3380CC4-5D6E-409C-BE32-E72D297353CC}">
                <c16:uniqueId val="{00000014-F760-4022-A83E-E58618CCB64A}"/>
              </c:ext>
            </c:extLst>
          </c:dPt>
          <c:dPt>
            <c:idx val="20"/>
            <c:invertIfNegative val="0"/>
            <c:bubble3D val="0"/>
            <c:spPr>
              <a:solidFill>
                <a:srgbClr val="FFC000"/>
              </a:solidFill>
              <a:ln>
                <a:noFill/>
              </a:ln>
              <a:effectLst/>
            </c:spPr>
            <c:extLst>
              <c:ext xmlns:c16="http://schemas.microsoft.com/office/drawing/2014/chart" uri="{C3380CC4-5D6E-409C-BE32-E72D297353CC}">
                <c16:uniqueId val="{00000010-190C-4EA5-9CC8-8DA6D640C76E}"/>
              </c:ext>
            </c:extLst>
          </c:dPt>
          <c:dPt>
            <c:idx val="22"/>
            <c:invertIfNegative val="0"/>
            <c:bubble3D val="0"/>
            <c:extLst>
              <c:ext xmlns:c16="http://schemas.microsoft.com/office/drawing/2014/chart" uri="{C3380CC4-5D6E-409C-BE32-E72D297353CC}">
                <c16:uniqueId val="{00000012-190C-4EA5-9CC8-8DA6D640C76E}"/>
              </c:ext>
            </c:extLst>
          </c:dPt>
          <c:dPt>
            <c:idx val="24"/>
            <c:invertIfNegative val="0"/>
            <c:bubble3D val="0"/>
            <c:extLst>
              <c:ext xmlns:c16="http://schemas.microsoft.com/office/drawing/2014/chart" uri="{C3380CC4-5D6E-409C-BE32-E72D297353CC}">
                <c16:uniqueId val="{00000013-144A-4989-A151-C54506226BA1}"/>
              </c:ext>
            </c:extLst>
          </c:dPt>
          <c:dPt>
            <c:idx val="26"/>
            <c:invertIfNegative val="0"/>
            <c:bubble3D val="0"/>
            <c:extLst>
              <c:ext xmlns:c16="http://schemas.microsoft.com/office/drawing/2014/chart" uri="{C3380CC4-5D6E-409C-BE32-E72D297353CC}">
                <c16:uniqueId val="{00000014-190C-4EA5-9CC8-8DA6D640C76E}"/>
              </c:ext>
            </c:extLst>
          </c:dPt>
          <c:dPt>
            <c:idx val="27"/>
            <c:invertIfNegative val="0"/>
            <c:bubble3D val="0"/>
            <c:extLst>
              <c:ext xmlns:c16="http://schemas.microsoft.com/office/drawing/2014/chart" uri="{C3380CC4-5D6E-409C-BE32-E72D297353CC}">
                <c16:uniqueId val="{00000015-190C-4EA5-9CC8-8DA6D640C76E}"/>
              </c:ext>
            </c:extLst>
          </c:dPt>
          <c:dPt>
            <c:idx val="28"/>
            <c:invertIfNegative val="0"/>
            <c:bubble3D val="0"/>
            <c:extLst>
              <c:ext xmlns:c16="http://schemas.microsoft.com/office/drawing/2014/chart" uri="{C3380CC4-5D6E-409C-BE32-E72D297353CC}">
                <c16:uniqueId val="{00000016-190C-4EA5-9CC8-8DA6D640C76E}"/>
              </c:ext>
            </c:extLst>
          </c:dPt>
          <c:dPt>
            <c:idx val="30"/>
            <c:invertIfNegative val="0"/>
            <c:bubble3D val="0"/>
            <c:extLst>
              <c:ext xmlns:c16="http://schemas.microsoft.com/office/drawing/2014/chart" uri="{C3380CC4-5D6E-409C-BE32-E72D297353CC}">
                <c16:uniqueId val="{00000018-190C-4EA5-9CC8-8DA6D640C76E}"/>
              </c:ext>
            </c:extLst>
          </c:dPt>
          <c:dPt>
            <c:idx val="32"/>
            <c:invertIfNegative val="0"/>
            <c:bubble3D val="0"/>
            <c:extLst>
              <c:ext xmlns:c16="http://schemas.microsoft.com/office/drawing/2014/chart" uri="{C3380CC4-5D6E-409C-BE32-E72D297353CC}">
                <c16:uniqueId val="{00000018-144A-4989-A151-C54506226BA1}"/>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'F35'!$A$8:$A$40</c:f>
              <c:strCache>
                <c:ptCount val="33"/>
                <c:pt idx="0">
                  <c:v>Sonora</c:v>
                </c:pt>
                <c:pt idx="1">
                  <c:v>Aguascalientes</c:v>
                </c:pt>
                <c:pt idx="2">
                  <c:v>Baja California Sur</c:v>
                </c:pt>
                <c:pt idx="3">
                  <c:v>Coahuila</c:v>
                </c:pt>
                <c:pt idx="4">
                  <c:v>Tamaulipas</c:v>
                </c:pt>
                <c:pt idx="5">
                  <c:v>Colima</c:v>
                </c:pt>
                <c:pt idx="6">
                  <c:v>San Luis Potosí</c:v>
                </c:pt>
                <c:pt idx="7">
                  <c:v>Querétaro</c:v>
                </c:pt>
                <c:pt idx="8">
                  <c:v>Nuevo León</c:v>
                </c:pt>
                <c:pt idx="9">
                  <c:v>Campeche</c:v>
                </c:pt>
                <c:pt idx="10">
                  <c:v>Chihuahua</c:v>
                </c:pt>
                <c:pt idx="11">
                  <c:v>Durango</c:v>
                </c:pt>
                <c:pt idx="12">
                  <c:v>Guanajuato</c:v>
                </c:pt>
                <c:pt idx="13">
                  <c:v>Puebla</c:v>
                </c:pt>
                <c:pt idx="14">
                  <c:v>Ciudad de México</c:v>
                </c:pt>
                <c:pt idx="15">
                  <c:v>Nacional</c:v>
                </c:pt>
                <c:pt idx="16">
                  <c:v>Yucatán</c:v>
                </c:pt>
                <c:pt idx="17">
                  <c:v>Michoacán</c:v>
                </c:pt>
                <c:pt idx="18">
                  <c:v>Estado de México</c:v>
                </c:pt>
                <c:pt idx="19">
                  <c:v>Hidalgo</c:v>
                </c:pt>
                <c:pt idx="20">
                  <c:v>Jalisco</c:v>
                </c:pt>
                <c:pt idx="21">
                  <c:v>Zacatecas</c:v>
                </c:pt>
                <c:pt idx="22">
                  <c:v>Baja California</c:v>
                </c:pt>
                <c:pt idx="23">
                  <c:v>Sinaloa</c:v>
                </c:pt>
                <c:pt idx="24">
                  <c:v>Quintana Roo</c:v>
                </c:pt>
                <c:pt idx="25">
                  <c:v>Chiapas</c:v>
                </c:pt>
                <c:pt idx="26">
                  <c:v>Morelos</c:v>
                </c:pt>
                <c:pt idx="27">
                  <c:v>Tlaxcala</c:v>
                </c:pt>
                <c:pt idx="28">
                  <c:v>Veracruz</c:v>
                </c:pt>
                <c:pt idx="29">
                  <c:v>Nayarit</c:v>
                </c:pt>
                <c:pt idx="30">
                  <c:v>Tabasco</c:v>
                </c:pt>
                <c:pt idx="31">
                  <c:v>Guerrero</c:v>
                </c:pt>
                <c:pt idx="32">
                  <c:v>Oaxaca</c:v>
                </c:pt>
              </c:strCache>
            </c:strRef>
          </c:cat>
          <c:val>
            <c:numRef>
              <c:f>'F35'!$F$8:$F$40</c:f>
              <c:numCache>
                <c:formatCode>0.00%</c:formatCode>
                <c:ptCount val="33"/>
                <c:pt idx="0">
                  <c:v>-1.4187059984719363E-2</c:v>
                </c:pt>
                <c:pt idx="1">
                  <c:v>-8.8460039100627386E-3</c:v>
                </c:pt>
                <c:pt idx="2">
                  <c:v>-2.7993219990753992E-3</c:v>
                </c:pt>
                <c:pt idx="3">
                  <c:v>-1.3029635812237261E-3</c:v>
                </c:pt>
                <c:pt idx="4">
                  <c:v>-1.0502318556213641E-3</c:v>
                </c:pt>
                <c:pt idx="5">
                  <c:v>-2.2296383670417086E-4</c:v>
                </c:pt>
                <c:pt idx="6">
                  <c:v>2.385206419739383E-4</c:v>
                </c:pt>
                <c:pt idx="7">
                  <c:v>7.1125128733262599E-4</c:v>
                </c:pt>
                <c:pt idx="8">
                  <c:v>9.3577124793453592E-4</c:v>
                </c:pt>
                <c:pt idx="9">
                  <c:v>2.0212041342138054E-3</c:v>
                </c:pt>
                <c:pt idx="10">
                  <c:v>2.4106717694574176E-3</c:v>
                </c:pt>
                <c:pt idx="11">
                  <c:v>2.6962689467546763E-3</c:v>
                </c:pt>
                <c:pt idx="12">
                  <c:v>3.0064475387086009E-3</c:v>
                </c:pt>
                <c:pt idx="13">
                  <c:v>3.099247974291508E-3</c:v>
                </c:pt>
                <c:pt idx="14">
                  <c:v>3.4517616312039756E-3</c:v>
                </c:pt>
                <c:pt idx="15">
                  <c:v>3.7000000000000002E-3</c:v>
                </c:pt>
                <c:pt idx="16">
                  <c:v>4.6736461160656884E-3</c:v>
                </c:pt>
                <c:pt idx="17">
                  <c:v>5.1159875148363287E-3</c:v>
                </c:pt>
                <c:pt idx="18">
                  <c:v>5.6873034939315392E-3</c:v>
                </c:pt>
                <c:pt idx="19">
                  <c:v>6.1224749025103886E-3</c:v>
                </c:pt>
                <c:pt idx="20">
                  <c:v>6.2662308722467586E-3</c:v>
                </c:pt>
                <c:pt idx="21">
                  <c:v>6.9465705266935629E-3</c:v>
                </c:pt>
                <c:pt idx="22">
                  <c:v>7.3297860209748933E-3</c:v>
                </c:pt>
                <c:pt idx="23">
                  <c:v>7.8304109425018087E-3</c:v>
                </c:pt>
                <c:pt idx="24">
                  <c:v>8.7638493327812927E-3</c:v>
                </c:pt>
                <c:pt idx="25">
                  <c:v>8.9348715777588517E-3</c:v>
                </c:pt>
                <c:pt idx="26">
                  <c:v>9.0286128767489426E-3</c:v>
                </c:pt>
                <c:pt idx="27">
                  <c:v>9.8673443847590026E-3</c:v>
                </c:pt>
                <c:pt idx="28">
                  <c:v>1.0662561679097848E-2</c:v>
                </c:pt>
                <c:pt idx="29">
                  <c:v>1.3301783811696444E-2</c:v>
                </c:pt>
                <c:pt idx="30">
                  <c:v>1.6919732089630823E-2</c:v>
                </c:pt>
                <c:pt idx="31">
                  <c:v>1.7197962387466736E-2</c:v>
                </c:pt>
                <c:pt idx="32">
                  <c:v>1.9067161159169066E-2</c:v>
                </c:pt>
              </c:numCache>
            </c:numRef>
          </c:val>
          <c:extLst>
            <c:ext xmlns:c16="http://schemas.microsoft.com/office/drawing/2014/chart" uri="{C3380CC4-5D6E-409C-BE32-E72D297353CC}">
              <c16:uniqueId val="{00000019-F760-4022-A83E-E58618CCB64A}"/>
            </c:ext>
          </c:extLst>
        </c:ser>
        <c:dLbls>
          <c:showLegendKey val="0"/>
          <c:showVal val="0"/>
          <c:showCatName val="0"/>
          <c:showSerName val="0"/>
          <c:showPercent val="0"/>
          <c:showBubbleSize val="0"/>
        </c:dLbls>
        <c:gapWidth val="75"/>
        <c:axId val="222859648"/>
        <c:axId val="222861184"/>
      </c:barChart>
      <c:catAx>
        <c:axId val="2228596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2861184"/>
        <c:crosses val="autoZero"/>
        <c:auto val="1"/>
        <c:lblAlgn val="ctr"/>
        <c:lblOffset val="100"/>
        <c:noMultiLvlLbl val="0"/>
      </c:catAx>
      <c:valAx>
        <c:axId val="222861184"/>
        <c:scaling>
          <c:orientation val="minMax"/>
        </c:scaling>
        <c:delete val="1"/>
        <c:axPos val="b"/>
        <c:numFmt formatCode="0.00%" sourceLinked="1"/>
        <c:majorTickMark val="none"/>
        <c:minorTickMark val="none"/>
        <c:tickLblPos val="nextTo"/>
        <c:crossAx val="222859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890786378975355"/>
          <c:y val="2.3060796645702306E-2"/>
          <c:w val="0.78295360807171832"/>
          <c:h val="0.95387840670859536"/>
        </c:manualLayout>
      </c:layout>
      <c:barChart>
        <c:barDir val="bar"/>
        <c:grouping val="clustered"/>
        <c:varyColors val="0"/>
        <c:ser>
          <c:idx val="0"/>
          <c:order val="0"/>
          <c:spPr>
            <a:solidFill>
              <a:schemeClr val="bg1">
                <a:lumMod val="50000"/>
              </a:schemeClr>
            </a:solidFill>
            <a:ln>
              <a:noFill/>
            </a:ln>
            <a:effectLst/>
          </c:spPr>
          <c:invertIfNegative val="0"/>
          <c:dPt>
            <c:idx val="28"/>
            <c:invertIfNegative val="0"/>
            <c:bubble3D val="0"/>
            <c:spPr>
              <a:solidFill>
                <a:srgbClr val="FFC000"/>
              </a:solidFill>
              <a:ln>
                <a:noFill/>
              </a:ln>
              <a:effectLst/>
            </c:spPr>
            <c:extLst>
              <c:ext xmlns:c16="http://schemas.microsoft.com/office/drawing/2014/chart" uri="{C3380CC4-5D6E-409C-BE32-E72D297353CC}">
                <c16:uniqueId val="{00000001-B792-4998-9F06-5A95059E184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32"/>
              <c:pt idx="0">
                <c:v>Tlaxcala</c:v>
              </c:pt>
              <c:pt idx="1">
                <c:v>Colima</c:v>
              </c:pt>
              <c:pt idx="2">
                <c:v>Nayarit</c:v>
              </c:pt>
              <c:pt idx="3">
                <c:v>Zacatecas</c:v>
              </c:pt>
              <c:pt idx="4">
                <c:v>Baja California Sur</c:v>
              </c:pt>
              <c:pt idx="5">
                <c:v>Morelos</c:v>
              </c:pt>
              <c:pt idx="6">
                <c:v>Durango</c:v>
              </c:pt>
              <c:pt idx="7">
                <c:v>Guerrero</c:v>
              </c:pt>
              <c:pt idx="8">
                <c:v>Aguascalientes</c:v>
              </c:pt>
              <c:pt idx="9">
                <c:v>Yucatán</c:v>
              </c:pt>
              <c:pt idx="10">
                <c:v>Chiapas</c:v>
              </c:pt>
              <c:pt idx="11">
                <c:v>Oaxaca</c:v>
              </c:pt>
              <c:pt idx="12">
                <c:v>Quintana Roo</c:v>
              </c:pt>
              <c:pt idx="13">
                <c:v>Hidalgo</c:v>
              </c:pt>
              <c:pt idx="14">
                <c:v>Sinaloa</c:v>
              </c:pt>
              <c:pt idx="15">
                <c:v>Tabasco</c:v>
              </c:pt>
              <c:pt idx="16">
                <c:v>San Luis Potosí</c:v>
              </c:pt>
              <c:pt idx="17">
                <c:v>Querétaro</c:v>
              </c:pt>
              <c:pt idx="18">
                <c:v>Campeche</c:v>
              </c:pt>
              <c:pt idx="19">
                <c:v>Michoacán</c:v>
              </c:pt>
              <c:pt idx="20">
                <c:v>Tamaulipas</c:v>
              </c:pt>
              <c:pt idx="21">
                <c:v>Baja California</c:v>
              </c:pt>
              <c:pt idx="22">
                <c:v>Sonora</c:v>
              </c:pt>
              <c:pt idx="23">
                <c:v>Chihuahua</c:v>
              </c:pt>
              <c:pt idx="24">
                <c:v>Puebla</c:v>
              </c:pt>
              <c:pt idx="25">
                <c:v>Coahuila</c:v>
              </c:pt>
              <c:pt idx="26">
                <c:v>Guanajuato</c:v>
              </c:pt>
              <c:pt idx="27">
                <c:v>Veracruz</c:v>
              </c:pt>
              <c:pt idx="28">
                <c:v>Jalisco</c:v>
              </c:pt>
              <c:pt idx="29">
                <c:v>Nuevo León</c:v>
              </c:pt>
              <c:pt idx="30">
                <c:v>Estado de México</c:v>
              </c:pt>
              <c:pt idx="31">
                <c:v>Ciudad de México</c:v>
              </c:pt>
            </c:strLit>
          </c:cat>
          <c:val>
            <c:numLit>
              <c:formatCode>General</c:formatCode>
              <c:ptCount val="32"/>
              <c:pt idx="0">
                <c:v>5.7121974123093286E-3</c:v>
              </c:pt>
              <c:pt idx="1">
                <c:v>6.2605892882554304E-3</c:v>
              </c:pt>
              <c:pt idx="2">
                <c:v>6.9674506800865661E-3</c:v>
              </c:pt>
              <c:pt idx="3">
                <c:v>9.1130951905191923E-3</c:v>
              </c:pt>
              <c:pt idx="4">
                <c:v>1.0489423856244396E-2</c:v>
              </c:pt>
              <c:pt idx="5">
                <c:v>1.1196741691011383E-2</c:v>
              </c:pt>
              <c:pt idx="6">
                <c:v>1.1603904336518551E-2</c:v>
              </c:pt>
              <c:pt idx="7">
                <c:v>1.3816127959553132E-2</c:v>
              </c:pt>
              <c:pt idx="8">
                <c:v>1.4099012626106511E-2</c:v>
              </c:pt>
              <c:pt idx="9">
                <c:v>1.4740416748250886E-2</c:v>
              </c:pt>
              <c:pt idx="10">
                <c:v>1.5348681463947401E-2</c:v>
              </c:pt>
              <c:pt idx="11">
                <c:v>1.5863366230009383E-2</c:v>
              </c:pt>
              <c:pt idx="12">
                <c:v>1.5937481134819499E-2</c:v>
              </c:pt>
              <c:pt idx="13">
                <c:v>1.6827340093541795E-2</c:v>
              </c:pt>
              <c:pt idx="14">
                <c:v>2.2076975197415263E-2</c:v>
              </c:pt>
              <c:pt idx="15">
                <c:v>2.2241492615997553E-2</c:v>
              </c:pt>
              <c:pt idx="16">
                <c:v>2.2706004709500884E-2</c:v>
              </c:pt>
              <c:pt idx="17">
                <c:v>2.3755224034182145E-2</c:v>
              </c:pt>
              <c:pt idx="18">
                <c:v>2.4775390804300058E-2</c:v>
              </c:pt>
              <c:pt idx="19">
                <c:v>2.5202417437203573E-2</c:v>
              </c:pt>
              <c:pt idx="20">
                <c:v>2.9374947342413839E-2</c:v>
              </c:pt>
              <c:pt idx="21">
                <c:v>3.3516198987359837E-2</c:v>
              </c:pt>
              <c:pt idx="22">
                <c:v>3.377134180121897E-2</c:v>
              </c:pt>
              <c:pt idx="23">
                <c:v>3.3792218353801272E-2</c:v>
              </c:pt>
              <c:pt idx="24">
                <c:v>3.4384693586729118E-2</c:v>
              </c:pt>
              <c:pt idx="25">
                <c:v>3.7690425874313441E-2</c:v>
              </c:pt>
              <c:pt idx="26">
                <c:v>4.4084715585561721E-2</c:v>
              </c:pt>
              <c:pt idx="27">
                <c:v>4.5350311843956513E-2</c:v>
              </c:pt>
              <c:pt idx="28">
                <c:v>7.097987406920013E-2</c:v>
              </c:pt>
              <c:pt idx="29">
                <c:v>7.641395411785562E-2</c:v>
              </c:pt>
              <c:pt idx="30">
                <c:v>8.8275506634795095E-2</c:v>
              </c:pt>
              <c:pt idx="31">
                <c:v>0.16363247829302149</c:v>
              </c:pt>
            </c:numLit>
          </c:val>
          <c:extLst>
            <c:ext xmlns:c16="http://schemas.microsoft.com/office/drawing/2014/chart" uri="{C3380CC4-5D6E-409C-BE32-E72D297353CC}">
              <c16:uniqueId val="{00000002-B792-4998-9F06-5A95059E184B}"/>
            </c:ext>
          </c:extLst>
        </c:ser>
        <c:dLbls>
          <c:showLegendKey val="0"/>
          <c:showVal val="0"/>
          <c:showCatName val="0"/>
          <c:showSerName val="0"/>
          <c:showPercent val="0"/>
          <c:showBubbleSize val="0"/>
        </c:dLbls>
        <c:gapWidth val="182"/>
        <c:axId val="220556672"/>
        <c:axId val="220562560"/>
      </c:barChart>
      <c:catAx>
        <c:axId val="220556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0562560"/>
        <c:crosses val="autoZero"/>
        <c:auto val="1"/>
        <c:lblAlgn val="ctr"/>
        <c:lblOffset val="100"/>
        <c:noMultiLvlLbl val="0"/>
      </c:catAx>
      <c:valAx>
        <c:axId val="220562560"/>
        <c:scaling>
          <c:orientation val="minMax"/>
        </c:scaling>
        <c:delete val="1"/>
        <c:axPos val="b"/>
        <c:numFmt formatCode="General" sourceLinked="1"/>
        <c:majorTickMark val="none"/>
        <c:minorTickMark val="none"/>
        <c:tickLblPos val="nextTo"/>
        <c:crossAx val="220556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7459706289186"/>
          <c:y val="1.7725006596397672E-2"/>
          <c:w val="0.87613955775140329"/>
          <c:h val="0.84850060409115524"/>
        </c:manualLayout>
      </c:layout>
      <c:barChart>
        <c:barDir val="col"/>
        <c:grouping val="clustered"/>
        <c:varyColors val="0"/>
        <c:ser>
          <c:idx val="0"/>
          <c:order val="0"/>
          <c:spPr>
            <a:solidFill>
              <a:schemeClr val="tx1">
                <a:lumMod val="65000"/>
                <a:lumOff val="35000"/>
              </a:schemeClr>
            </a:solidFill>
            <a:ln>
              <a:noFill/>
            </a:ln>
            <a:effectLst/>
          </c:spPr>
          <c:invertIfNegative val="0"/>
          <c:dPt>
            <c:idx val="19"/>
            <c:invertIfNegative val="0"/>
            <c:bubble3D val="0"/>
            <c:spPr>
              <a:solidFill>
                <a:srgbClr val="595959"/>
              </a:solidFill>
              <a:ln>
                <a:noFill/>
              </a:ln>
              <a:effectLst/>
            </c:spPr>
            <c:extLst>
              <c:ext xmlns:c16="http://schemas.microsoft.com/office/drawing/2014/chart" uri="{C3380CC4-5D6E-409C-BE32-E72D297353CC}">
                <c16:uniqueId val="{00000019-164F-48B7-B94A-8DB49A8C62FF}"/>
              </c:ext>
            </c:extLst>
          </c:dPt>
          <c:dPt>
            <c:idx val="20"/>
            <c:invertIfNegative val="0"/>
            <c:bubble3D val="0"/>
            <c:spPr>
              <a:solidFill>
                <a:srgbClr val="595959"/>
              </a:solidFill>
              <a:ln>
                <a:noFill/>
              </a:ln>
              <a:effectLst/>
            </c:spPr>
            <c:extLst>
              <c:ext xmlns:c16="http://schemas.microsoft.com/office/drawing/2014/chart" uri="{C3380CC4-5D6E-409C-BE32-E72D297353CC}">
                <c16:uniqueId val="{00000001-164F-48B7-B94A-8DB49A8C62FF}"/>
              </c:ext>
            </c:extLst>
          </c:dPt>
          <c:dPt>
            <c:idx val="21"/>
            <c:invertIfNegative val="0"/>
            <c:bubble3D val="0"/>
            <c:spPr>
              <a:solidFill>
                <a:srgbClr val="FBBB27"/>
              </a:solidFill>
              <a:ln>
                <a:noFill/>
              </a:ln>
              <a:effectLst/>
            </c:spPr>
            <c:extLst xmlns:c15="http://schemas.microsoft.com/office/drawing/2012/chart">
              <c:ext xmlns:c16="http://schemas.microsoft.com/office/drawing/2014/chart" uri="{C3380CC4-5D6E-409C-BE32-E72D297353CC}">
                <c16:uniqueId val="{00000003-164F-48B7-B94A-8DB49A8C62FF}"/>
              </c:ext>
            </c:extLst>
          </c:dPt>
          <c:dLbls>
            <c:dLbl>
              <c:idx val="0"/>
              <c:delete val="1"/>
              <c:extLst>
                <c:ext xmlns:c15="http://schemas.microsoft.com/office/drawing/2012/chart" uri="{CE6537A1-D6FC-4f65-9D91-7224C49458BB}"/>
                <c:ext xmlns:c16="http://schemas.microsoft.com/office/drawing/2014/chart" uri="{C3380CC4-5D6E-409C-BE32-E72D297353CC}">
                  <c16:uniqueId val="{00000006-164F-48B7-B94A-8DB49A8C62FF}"/>
                </c:ext>
              </c:extLst>
            </c:dLbl>
            <c:dLbl>
              <c:idx val="1"/>
              <c:delete val="1"/>
              <c:extLst>
                <c:ext xmlns:c15="http://schemas.microsoft.com/office/drawing/2012/chart" uri="{CE6537A1-D6FC-4f65-9D91-7224C49458BB}"/>
                <c:ext xmlns:c16="http://schemas.microsoft.com/office/drawing/2014/chart" uri="{C3380CC4-5D6E-409C-BE32-E72D297353CC}">
                  <c16:uniqueId val="{00000007-164F-48B7-B94A-8DB49A8C62FF}"/>
                </c:ext>
              </c:extLst>
            </c:dLbl>
            <c:dLbl>
              <c:idx val="2"/>
              <c:delete val="1"/>
              <c:extLst>
                <c:ext xmlns:c15="http://schemas.microsoft.com/office/drawing/2012/chart" uri="{CE6537A1-D6FC-4f65-9D91-7224C49458BB}"/>
                <c:ext xmlns:c16="http://schemas.microsoft.com/office/drawing/2014/chart" uri="{C3380CC4-5D6E-409C-BE32-E72D297353CC}">
                  <c16:uniqueId val="{00000008-164F-48B7-B94A-8DB49A8C62FF}"/>
                </c:ext>
              </c:extLst>
            </c:dLbl>
            <c:dLbl>
              <c:idx val="3"/>
              <c:delete val="1"/>
              <c:extLst>
                <c:ext xmlns:c15="http://schemas.microsoft.com/office/drawing/2012/chart" uri="{CE6537A1-D6FC-4f65-9D91-7224C49458BB}"/>
                <c:ext xmlns:c16="http://schemas.microsoft.com/office/drawing/2014/chart" uri="{C3380CC4-5D6E-409C-BE32-E72D297353CC}">
                  <c16:uniqueId val="{00000009-164F-48B7-B94A-8DB49A8C62FF}"/>
                </c:ext>
              </c:extLst>
            </c:dLbl>
            <c:dLbl>
              <c:idx val="4"/>
              <c:delete val="1"/>
              <c:extLst>
                <c:ext xmlns:c15="http://schemas.microsoft.com/office/drawing/2012/chart" uri="{CE6537A1-D6FC-4f65-9D91-7224C49458BB}"/>
                <c:ext xmlns:c16="http://schemas.microsoft.com/office/drawing/2014/chart" uri="{C3380CC4-5D6E-409C-BE32-E72D297353CC}">
                  <c16:uniqueId val="{0000000A-164F-48B7-B94A-8DB49A8C62FF}"/>
                </c:ext>
              </c:extLst>
            </c:dLbl>
            <c:dLbl>
              <c:idx val="5"/>
              <c:delete val="1"/>
              <c:extLst>
                <c:ext xmlns:c15="http://schemas.microsoft.com/office/drawing/2012/chart" uri="{CE6537A1-D6FC-4f65-9D91-7224C49458BB}"/>
                <c:ext xmlns:c16="http://schemas.microsoft.com/office/drawing/2014/chart" uri="{C3380CC4-5D6E-409C-BE32-E72D297353CC}">
                  <c16:uniqueId val="{0000000B-164F-48B7-B94A-8DB49A8C62FF}"/>
                </c:ext>
              </c:extLst>
            </c:dLbl>
            <c:dLbl>
              <c:idx val="6"/>
              <c:delete val="1"/>
              <c:extLst>
                <c:ext xmlns:c15="http://schemas.microsoft.com/office/drawing/2012/chart" uri="{CE6537A1-D6FC-4f65-9D91-7224C49458BB}"/>
                <c:ext xmlns:c16="http://schemas.microsoft.com/office/drawing/2014/chart" uri="{C3380CC4-5D6E-409C-BE32-E72D297353CC}">
                  <c16:uniqueId val="{0000000C-164F-48B7-B94A-8DB49A8C62FF}"/>
                </c:ext>
              </c:extLst>
            </c:dLbl>
            <c:dLbl>
              <c:idx val="7"/>
              <c:delete val="1"/>
              <c:extLst>
                <c:ext xmlns:c15="http://schemas.microsoft.com/office/drawing/2012/chart" uri="{CE6537A1-D6FC-4f65-9D91-7224C49458BB}"/>
                <c:ext xmlns:c16="http://schemas.microsoft.com/office/drawing/2014/chart" uri="{C3380CC4-5D6E-409C-BE32-E72D297353CC}">
                  <c16:uniqueId val="{0000000D-164F-48B7-B94A-8DB49A8C62FF}"/>
                </c:ext>
              </c:extLst>
            </c:dLbl>
            <c:dLbl>
              <c:idx val="8"/>
              <c:delete val="1"/>
              <c:extLst>
                <c:ext xmlns:c15="http://schemas.microsoft.com/office/drawing/2012/chart" uri="{CE6537A1-D6FC-4f65-9D91-7224C49458BB}"/>
                <c:ext xmlns:c16="http://schemas.microsoft.com/office/drawing/2014/chart" uri="{C3380CC4-5D6E-409C-BE32-E72D297353CC}">
                  <c16:uniqueId val="{0000000E-164F-48B7-B94A-8DB49A8C62FF}"/>
                </c:ext>
              </c:extLst>
            </c:dLbl>
            <c:dLbl>
              <c:idx val="9"/>
              <c:delete val="1"/>
              <c:extLst>
                <c:ext xmlns:c15="http://schemas.microsoft.com/office/drawing/2012/chart" uri="{CE6537A1-D6FC-4f65-9D91-7224C49458BB}"/>
                <c:ext xmlns:c16="http://schemas.microsoft.com/office/drawing/2014/chart" uri="{C3380CC4-5D6E-409C-BE32-E72D297353CC}">
                  <c16:uniqueId val="{0000000F-164F-48B7-B94A-8DB49A8C62FF}"/>
                </c:ext>
              </c:extLst>
            </c:dLbl>
            <c:dLbl>
              <c:idx val="10"/>
              <c:delete val="1"/>
              <c:extLst>
                <c:ext xmlns:c15="http://schemas.microsoft.com/office/drawing/2012/chart" uri="{CE6537A1-D6FC-4f65-9D91-7224C49458BB}"/>
                <c:ext xmlns:c16="http://schemas.microsoft.com/office/drawing/2014/chart" uri="{C3380CC4-5D6E-409C-BE32-E72D297353CC}">
                  <c16:uniqueId val="{00000010-164F-48B7-B94A-8DB49A8C62FF}"/>
                </c:ext>
              </c:extLst>
            </c:dLbl>
            <c:dLbl>
              <c:idx val="11"/>
              <c:delete val="1"/>
              <c:extLst>
                <c:ext xmlns:c15="http://schemas.microsoft.com/office/drawing/2012/chart" uri="{CE6537A1-D6FC-4f65-9D91-7224C49458BB}"/>
                <c:ext xmlns:c16="http://schemas.microsoft.com/office/drawing/2014/chart" uri="{C3380CC4-5D6E-409C-BE32-E72D297353CC}">
                  <c16:uniqueId val="{00000011-164F-48B7-B94A-8DB49A8C62FF}"/>
                </c:ext>
              </c:extLst>
            </c:dLbl>
            <c:dLbl>
              <c:idx val="12"/>
              <c:delete val="1"/>
              <c:extLst>
                <c:ext xmlns:c15="http://schemas.microsoft.com/office/drawing/2012/chart" uri="{CE6537A1-D6FC-4f65-9D91-7224C49458BB}"/>
                <c:ext xmlns:c16="http://schemas.microsoft.com/office/drawing/2014/chart" uri="{C3380CC4-5D6E-409C-BE32-E72D297353CC}">
                  <c16:uniqueId val="{00000012-164F-48B7-B94A-8DB49A8C62FF}"/>
                </c:ext>
              </c:extLst>
            </c:dLbl>
            <c:dLbl>
              <c:idx val="13"/>
              <c:delete val="1"/>
              <c:extLst>
                <c:ext xmlns:c15="http://schemas.microsoft.com/office/drawing/2012/chart" uri="{CE6537A1-D6FC-4f65-9D91-7224C49458BB}"/>
                <c:ext xmlns:c16="http://schemas.microsoft.com/office/drawing/2014/chart" uri="{C3380CC4-5D6E-409C-BE32-E72D297353CC}">
                  <c16:uniqueId val="{00000013-164F-48B7-B94A-8DB49A8C62FF}"/>
                </c:ext>
              </c:extLst>
            </c:dLbl>
            <c:dLbl>
              <c:idx val="14"/>
              <c:delete val="1"/>
              <c:extLst>
                <c:ext xmlns:c15="http://schemas.microsoft.com/office/drawing/2012/chart" uri="{CE6537A1-D6FC-4f65-9D91-7224C49458BB}"/>
                <c:ext xmlns:c16="http://schemas.microsoft.com/office/drawing/2014/chart" uri="{C3380CC4-5D6E-409C-BE32-E72D297353CC}">
                  <c16:uniqueId val="{00000014-164F-48B7-B94A-8DB49A8C62FF}"/>
                </c:ext>
              </c:extLst>
            </c:dLbl>
            <c:dLbl>
              <c:idx val="15"/>
              <c:delete val="1"/>
              <c:extLst>
                <c:ext xmlns:c15="http://schemas.microsoft.com/office/drawing/2012/chart" uri="{CE6537A1-D6FC-4f65-9D91-7224C49458BB}"/>
                <c:ext xmlns:c16="http://schemas.microsoft.com/office/drawing/2014/chart" uri="{C3380CC4-5D6E-409C-BE32-E72D297353CC}">
                  <c16:uniqueId val="{00000015-164F-48B7-B94A-8DB49A8C62FF}"/>
                </c:ext>
              </c:extLst>
            </c:dLbl>
            <c:dLbl>
              <c:idx val="16"/>
              <c:delete val="1"/>
              <c:extLst>
                <c:ext xmlns:c15="http://schemas.microsoft.com/office/drawing/2012/chart" uri="{CE6537A1-D6FC-4f65-9D91-7224C49458BB}"/>
                <c:ext xmlns:c16="http://schemas.microsoft.com/office/drawing/2014/chart" uri="{C3380CC4-5D6E-409C-BE32-E72D297353CC}">
                  <c16:uniqueId val="{00000016-164F-48B7-B94A-8DB49A8C62FF}"/>
                </c:ext>
              </c:extLst>
            </c:dLbl>
            <c:dLbl>
              <c:idx val="17"/>
              <c:delete val="1"/>
              <c:extLst>
                <c:ext xmlns:c15="http://schemas.microsoft.com/office/drawing/2012/chart" uri="{CE6537A1-D6FC-4f65-9D91-7224C49458BB}"/>
                <c:ext xmlns:c16="http://schemas.microsoft.com/office/drawing/2014/chart" uri="{C3380CC4-5D6E-409C-BE32-E72D297353CC}">
                  <c16:uniqueId val="{00000017-164F-48B7-B94A-8DB49A8C62FF}"/>
                </c:ext>
              </c:extLst>
            </c:dLbl>
            <c:dLbl>
              <c:idx val="18"/>
              <c:delete val="1"/>
              <c:extLst>
                <c:ext xmlns:c15="http://schemas.microsoft.com/office/drawing/2012/chart" uri="{CE6537A1-D6FC-4f65-9D91-7224C49458BB}"/>
                <c:ext xmlns:c16="http://schemas.microsoft.com/office/drawing/2014/chart" uri="{C3380CC4-5D6E-409C-BE32-E72D297353CC}">
                  <c16:uniqueId val="{00000018-164F-48B7-B94A-8DB49A8C62FF}"/>
                </c:ext>
              </c:extLst>
            </c:dLbl>
            <c:dLbl>
              <c:idx val="20"/>
              <c:delete val="1"/>
              <c:extLst>
                <c:ext xmlns:c15="http://schemas.microsoft.com/office/drawing/2012/chart" uri="{CE6537A1-D6FC-4f65-9D91-7224C49458BB}"/>
                <c:ext xmlns:c16="http://schemas.microsoft.com/office/drawing/2014/chart" uri="{C3380CC4-5D6E-409C-BE32-E72D297353CC}">
                  <c16:uniqueId val="{00000001-164F-48B7-B94A-8DB49A8C62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'F36'!$A$7:$A$28</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'F36'!$H$7:$H$28</c:f>
              <c:numCache>
                <c:formatCode>_-* #,##0_-;\-* #,##0_-;_-* "-"??_-;_-@_-</c:formatCode>
                <c:ptCount val="22"/>
                <c:pt idx="0">
                  <c:v>71305</c:v>
                </c:pt>
                <c:pt idx="1">
                  <c:v>70863</c:v>
                </c:pt>
                <c:pt idx="2">
                  <c:v>68225</c:v>
                </c:pt>
                <c:pt idx="3">
                  <c:v>-5734</c:v>
                </c:pt>
                <c:pt idx="4">
                  <c:v>35115</c:v>
                </c:pt>
                <c:pt idx="5">
                  <c:v>17582</c:v>
                </c:pt>
                <c:pt idx="6">
                  <c:v>34242</c:v>
                </c:pt>
                <c:pt idx="7">
                  <c:v>50344</c:v>
                </c:pt>
                <c:pt idx="8">
                  <c:v>72625</c:v>
                </c:pt>
                <c:pt idx="9">
                  <c:v>72471</c:v>
                </c:pt>
                <c:pt idx="10">
                  <c:v>30952</c:v>
                </c:pt>
                <c:pt idx="11">
                  <c:v>17317</c:v>
                </c:pt>
                <c:pt idx="12">
                  <c:v>69295</c:v>
                </c:pt>
                <c:pt idx="13">
                  <c:v>62097</c:v>
                </c:pt>
                <c:pt idx="14">
                  <c:v>50288</c:v>
                </c:pt>
                <c:pt idx="15">
                  <c:v>60461</c:v>
                </c:pt>
                <c:pt idx="16">
                  <c:v>79924</c:v>
                </c:pt>
                <c:pt idx="17">
                  <c:v>85481</c:v>
                </c:pt>
                <c:pt idx="18">
                  <c:v>108090</c:v>
                </c:pt>
                <c:pt idx="19">
                  <c:v>115776</c:v>
                </c:pt>
                <c:pt idx="20">
                  <c:v>74168</c:v>
                </c:pt>
                <c:pt idx="21">
                  <c:v>79150</c:v>
                </c:pt>
              </c:numCache>
            </c:numRef>
          </c:val>
          <c:extLst xmlns:c15="http://schemas.microsoft.com/office/drawing/2012/chart">
            <c:ext xmlns:c16="http://schemas.microsoft.com/office/drawing/2014/chart" uri="{C3380CC4-5D6E-409C-BE32-E72D297353CC}">
              <c16:uniqueId val="{0000001A-164F-48B7-B94A-8DB49A8C62FF}"/>
            </c:ext>
          </c:extLst>
        </c:ser>
        <c:dLbls>
          <c:showLegendKey val="0"/>
          <c:showVal val="0"/>
          <c:showCatName val="0"/>
          <c:showSerName val="0"/>
          <c:showPercent val="0"/>
          <c:showBubbleSize val="0"/>
        </c:dLbls>
        <c:gapWidth val="100"/>
        <c:overlap val="-27"/>
        <c:axId val="223030272"/>
        <c:axId val="223068928"/>
        <c:extLst/>
      </c:barChart>
      <c:catAx>
        <c:axId val="2230302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23068928"/>
        <c:crosses val="autoZero"/>
        <c:auto val="1"/>
        <c:lblAlgn val="ctr"/>
        <c:lblOffset val="100"/>
        <c:noMultiLvlLbl val="0"/>
      </c:catAx>
      <c:valAx>
        <c:axId val="223068928"/>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2230302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405028609576747"/>
          <c:y val="2.4250440917107582E-2"/>
          <c:w val="0.78681584057047405"/>
          <c:h val="0.95149911816578481"/>
        </c:manualLayout>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080E-4087-B0A6-26D0C5107012}"/>
              </c:ext>
            </c:extLst>
          </c:dPt>
          <c:dPt>
            <c:idx val="1"/>
            <c:invertIfNegative val="0"/>
            <c:bubble3D val="0"/>
            <c:extLst>
              <c:ext xmlns:c16="http://schemas.microsoft.com/office/drawing/2014/chart" uri="{C3380CC4-5D6E-409C-BE32-E72D297353CC}">
                <c16:uniqueId val="{00000001-080E-4087-B0A6-26D0C5107012}"/>
              </c:ext>
            </c:extLst>
          </c:dPt>
          <c:dPt>
            <c:idx val="2"/>
            <c:invertIfNegative val="0"/>
            <c:bubble3D val="0"/>
            <c:extLst>
              <c:ext xmlns:c16="http://schemas.microsoft.com/office/drawing/2014/chart" uri="{C3380CC4-5D6E-409C-BE32-E72D297353CC}">
                <c16:uniqueId val="{00000002-080E-4087-B0A6-26D0C5107012}"/>
              </c:ext>
            </c:extLst>
          </c:dPt>
          <c:dPt>
            <c:idx val="3"/>
            <c:invertIfNegative val="0"/>
            <c:bubble3D val="0"/>
            <c:extLst>
              <c:ext xmlns:c16="http://schemas.microsoft.com/office/drawing/2014/chart" uri="{C3380CC4-5D6E-409C-BE32-E72D297353CC}">
                <c16:uniqueId val="{00000003-080E-4087-B0A6-26D0C5107012}"/>
              </c:ext>
            </c:extLst>
          </c:dPt>
          <c:dPt>
            <c:idx val="4"/>
            <c:invertIfNegative val="0"/>
            <c:bubble3D val="0"/>
            <c:extLst>
              <c:ext xmlns:c16="http://schemas.microsoft.com/office/drawing/2014/chart" uri="{C3380CC4-5D6E-409C-BE32-E72D297353CC}">
                <c16:uniqueId val="{00000004-080E-4087-B0A6-26D0C5107012}"/>
              </c:ext>
            </c:extLst>
          </c:dPt>
          <c:dPt>
            <c:idx val="5"/>
            <c:invertIfNegative val="0"/>
            <c:bubble3D val="0"/>
            <c:extLst>
              <c:ext xmlns:c16="http://schemas.microsoft.com/office/drawing/2014/chart" uri="{C3380CC4-5D6E-409C-BE32-E72D297353CC}">
                <c16:uniqueId val="{00000005-080E-4087-B0A6-26D0C5107012}"/>
              </c:ext>
            </c:extLst>
          </c:dPt>
          <c:dPt>
            <c:idx val="6"/>
            <c:invertIfNegative val="0"/>
            <c:bubble3D val="0"/>
            <c:extLst>
              <c:ext xmlns:c16="http://schemas.microsoft.com/office/drawing/2014/chart" uri="{C3380CC4-5D6E-409C-BE32-E72D297353CC}">
                <c16:uniqueId val="{00000006-080E-4087-B0A6-26D0C5107012}"/>
              </c:ext>
            </c:extLst>
          </c:dPt>
          <c:dPt>
            <c:idx val="7"/>
            <c:invertIfNegative val="0"/>
            <c:bubble3D val="0"/>
            <c:extLst>
              <c:ext xmlns:c16="http://schemas.microsoft.com/office/drawing/2014/chart" uri="{C3380CC4-5D6E-409C-BE32-E72D297353CC}">
                <c16:uniqueId val="{00000007-080E-4087-B0A6-26D0C5107012}"/>
              </c:ext>
            </c:extLst>
          </c:dPt>
          <c:dPt>
            <c:idx val="8"/>
            <c:invertIfNegative val="0"/>
            <c:bubble3D val="0"/>
            <c:extLst>
              <c:ext xmlns:c16="http://schemas.microsoft.com/office/drawing/2014/chart" uri="{C3380CC4-5D6E-409C-BE32-E72D297353CC}">
                <c16:uniqueId val="{00000008-080E-4087-B0A6-26D0C5107012}"/>
              </c:ext>
            </c:extLst>
          </c:dPt>
          <c:dPt>
            <c:idx val="9"/>
            <c:invertIfNegative val="0"/>
            <c:bubble3D val="0"/>
            <c:extLst>
              <c:ext xmlns:c16="http://schemas.microsoft.com/office/drawing/2014/chart" uri="{C3380CC4-5D6E-409C-BE32-E72D297353CC}">
                <c16:uniqueId val="{00000009-080E-4087-B0A6-26D0C5107012}"/>
              </c:ext>
            </c:extLst>
          </c:dPt>
          <c:dPt>
            <c:idx val="10"/>
            <c:invertIfNegative val="0"/>
            <c:bubble3D val="0"/>
            <c:extLst>
              <c:ext xmlns:c16="http://schemas.microsoft.com/office/drawing/2014/chart" uri="{C3380CC4-5D6E-409C-BE32-E72D297353CC}">
                <c16:uniqueId val="{0000000A-080E-4087-B0A6-26D0C5107012}"/>
              </c:ext>
            </c:extLst>
          </c:dPt>
          <c:dPt>
            <c:idx val="11"/>
            <c:invertIfNegative val="0"/>
            <c:bubble3D val="0"/>
            <c:extLst>
              <c:ext xmlns:c16="http://schemas.microsoft.com/office/drawing/2014/chart" uri="{C3380CC4-5D6E-409C-BE32-E72D297353CC}">
                <c16:uniqueId val="{0000000B-080E-4087-B0A6-26D0C5107012}"/>
              </c:ext>
            </c:extLst>
          </c:dPt>
          <c:dPt>
            <c:idx val="12"/>
            <c:invertIfNegative val="0"/>
            <c:bubble3D val="0"/>
            <c:extLst>
              <c:ext xmlns:c16="http://schemas.microsoft.com/office/drawing/2014/chart" uri="{C3380CC4-5D6E-409C-BE32-E72D297353CC}">
                <c16:uniqueId val="{0000000C-080E-4087-B0A6-26D0C5107012}"/>
              </c:ext>
            </c:extLst>
          </c:dPt>
          <c:dPt>
            <c:idx val="13"/>
            <c:invertIfNegative val="0"/>
            <c:bubble3D val="0"/>
            <c:extLst>
              <c:ext xmlns:c16="http://schemas.microsoft.com/office/drawing/2014/chart" uri="{C3380CC4-5D6E-409C-BE32-E72D297353CC}">
                <c16:uniqueId val="{0000000D-080E-4087-B0A6-26D0C5107012}"/>
              </c:ext>
            </c:extLst>
          </c:dPt>
          <c:dPt>
            <c:idx val="14"/>
            <c:invertIfNegative val="0"/>
            <c:bubble3D val="0"/>
            <c:extLst>
              <c:ext xmlns:c16="http://schemas.microsoft.com/office/drawing/2014/chart" uri="{C3380CC4-5D6E-409C-BE32-E72D297353CC}">
                <c16:uniqueId val="{0000000E-080E-4087-B0A6-26D0C5107012}"/>
              </c:ext>
            </c:extLst>
          </c:dPt>
          <c:dPt>
            <c:idx val="15"/>
            <c:invertIfNegative val="0"/>
            <c:bubble3D val="0"/>
            <c:extLst>
              <c:ext xmlns:c16="http://schemas.microsoft.com/office/drawing/2014/chart" uri="{C3380CC4-5D6E-409C-BE32-E72D297353CC}">
                <c16:uniqueId val="{0000000F-080E-4087-B0A6-26D0C5107012}"/>
              </c:ext>
            </c:extLst>
          </c:dPt>
          <c:dPt>
            <c:idx val="16"/>
            <c:invertIfNegative val="0"/>
            <c:bubble3D val="0"/>
            <c:extLst>
              <c:ext xmlns:c16="http://schemas.microsoft.com/office/drawing/2014/chart" uri="{C3380CC4-5D6E-409C-BE32-E72D297353CC}">
                <c16:uniqueId val="{00000010-080E-4087-B0A6-26D0C5107012}"/>
              </c:ext>
            </c:extLst>
          </c:dPt>
          <c:dPt>
            <c:idx val="17"/>
            <c:invertIfNegative val="0"/>
            <c:bubble3D val="0"/>
            <c:extLst>
              <c:ext xmlns:c16="http://schemas.microsoft.com/office/drawing/2014/chart" uri="{C3380CC4-5D6E-409C-BE32-E72D297353CC}">
                <c16:uniqueId val="{00000011-080E-4087-B0A6-26D0C5107012}"/>
              </c:ext>
            </c:extLst>
          </c:dPt>
          <c:dPt>
            <c:idx val="20"/>
            <c:invertIfNegative val="0"/>
            <c:bubble3D val="0"/>
            <c:extLst>
              <c:ext xmlns:c16="http://schemas.microsoft.com/office/drawing/2014/chart" uri="{C3380CC4-5D6E-409C-BE32-E72D297353CC}">
                <c16:uniqueId val="{00000012-04D0-4050-B2D6-D294943E9470}"/>
              </c:ext>
            </c:extLst>
          </c:dPt>
          <c:dPt>
            <c:idx val="28"/>
            <c:invertIfNegative val="0"/>
            <c:bubble3D val="0"/>
            <c:extLst>
              <c:ext xmlns:c16="http://schemas.microsoft.com/office/drawing/2014/chart" uri="{C3380CC4-5D6E-409C-BE32-E72D297353CC}">
                <c16:uniqueId val="{00000013-080E-4087-B0A6-26D0C5107012}"/>
              </c:ext>
            </c:extLst>
          </c:dPt>
          <c:dPt>
            <c:idx val="29"/>
            <c:invertIfNegative val="0"/>
            <c:bubble3D val="0"/>
            <c:extLst>
              <c:ext xmlns:c16="http://schemas.microsoft.com/office/drawing/2014/chart" uri="{C3380CC4-5D6E-409C-BE32-E72D297353CC}">
                <c16:uniqueId val="{00000014-080E-4087-B0A6-26D0C5107012}"/>
              </c:ext>
            </c:extLst>
          </c:dPt>
          <c:dPt>
            <c:idx val="30"/>
            <c:invertIfNegative val="0"/>
            <c:bubble3D val="0"/>
            <c:spPr>
              <a:solidFill>
                <a:srgbClr val="FFC000"/>
              </a:solidFill>
              <a:ln>
                <a:noFill/>
              </a:ln>
              <a:effectLst/>
            </c:spPr>
            <c:extLst>
              <c:ext xmlns:c16="http://schemas.microsoft.com/office/drawing/2014/chart" uri="{C3380CC4-5D6E-409C-BE32-E72D297353CC}">
                <c16:uniqueId val="{00000016-080E-4087-B0A6-26D0C5107012}"/>
              </c:ext>
            </c:extLst>
          </c:dPt>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'F37'!$A$9:$A$40</c:f>
              <c:strCache>
                <c:ptCount val="32"/>
                <c:pt idx="0">
                  <c:v>Morelos</c:v>
                </c:pt>
                <c:pt idx="1">
                  <c:v>Guerrero</c:v>
                </c:pt>
                <c:pt idx="2">
                  <c:v>Chiapas</c:v>
                </c:pt>
                <c:pt idx="3">
                  <c:v>Oaxaca</c:v>
                </c:pt>
                <c:pt idx="4">
                  <c:v>Tlaxcala</c:v>
                </c:pt>
                <c:pt idx="5">
                  <c:v>Durango</c:v>
                </c:pt>
                <c:pt idx="6">
                  <c:v>Colima</c:v>
                </c:pt>
                <c:pt idx="7">
                  <c:v>Zacatecas</c:v>
                </c:pt>
                <c:pt idx="8">
                  <c:v>Tabasco</c:v>
                </c:pt>
                <c:pt idx="9">
                  <c:v>Veracruz</c:v>
                </c:pt>
                <c:pt idx="10">
                  <c:v>Campeche</c:v>
                </c:pt>
                <c:pt idx="11">
                  <c:v>Sinaloa</c:v>
                </c:pt>
                <c:pt idx="12">
                  <c:v>Hidalgo</c:v>
                </c:pt>
                <c:pt idx="13">
                  <c:v>Baja California Sur</c:v>
                </c:pt>
                <c:pt idx="14">
                  <c:v>Michoacán</c:v>
                </c:pt>
                <c:pt idx="15">
                  <c:v>San Luis Potosí</c:v>
                </c:pt>
                <c:pt idx="16">
                  <c:v>Coahuila</c:v>
                </c:pt>
                <c:pt idx="17">
                  <c:v>Yucatán</c:v>
                </c:pt>
                <c:pt idx="18">
                  <c:v>Nayarit</c:v>
                </c:pt>
                <c:pt idx="19">
                  <c:v>Tamaulipas</c:v>
                </c:pt>
                <c:pt idx="20">
                  <c:v>Aguascalientes</c:v>
                </c:pt>
                <c:pt idx="21">
                  <c:v>Puebla</c:v>
                </c:pt>
                <c:pt idx="22">
                  <c:v>Sonora</c:v>
                </c:pt>
                <c:pt idx="23">
                  <c:v>Chihuahua</c:v>
                </c:pt>
                <c:pt idx="24">
                  <c:v>Quintana Roo</c:v>
                </c:pt>
                <c:pt idx="25">
                  <c:v>Estado de México</c:v>
                </c:pt>
                <c:pt idx="26">
                  <c:v>Baja California </c:v>
                </c:pt>
                <c:pt idx="27">
                  <c:v>Guanajuato</c:v>
                </c:pt>
                <c:pt idx="28">
                  <c:v>Querétaro</c:v>
                </c:pt>
                <c:pt idx="29">
                  <c:v>Nuevo León</c:v>
                </c:pt>
                <c:pt idx="30">
                  <c:v>Jalisco</c:v>
                </c:pt>
                <c:pt idx="31">
                  <c:v>Ciudad de México</c:v>
                </c:pt>
              </c:strCache>
            </c:strRef>
          </c:cat>
          <c:val>
            <c:numRef>
              <c:f>'F37'!$D$9:$D$40</c:f>
              <c:numCache>
                <c:formatCode>_(* #,##0.00_);_(* \(#,##0.00\);_(* "-"??_);_(@_)</c:formatCode>
                <c:ptCount val="32"/>
                <c:pt idx="0">
                  <c:v>-664</c:v>
                </c:pt>
                <c:pt idx="1">
                  <c:v>956</c:v>
                </c:pt>
                <c:pt idx="2">
                  <c:v>3111</c:v>
                </c:pt>
                <c:pt idx="3">
                  <c:v>3830</c:v>
                </c:pt>
                <c:pt idx="4">
                  <c:v>3924</c:v>
                </c:pt>
                <c:pt idx="5">
                  <c:v>4023</c:v>
                </c:pt>
                <c:pt idx="6">
                  <c:v>4233</c:v>
                </c:pt>
                <c:pt idx="7">
                  <c:v>5518</c:v>
                </c:pt>
                <c:pt idx="8">
                  <c:v>8421</c:v>
                </c:pt>
                <c:pt idx="9">
                  <c:v>9811</c:v>
                </c:pt>
                <c:pt idx="10">
                  <c:v>10061</c:v>
                </c:pt>
                <c:pt idx="11">
                  <c:v>10162</c:v>
                </c:pt>
                <c:pt idx="12">
                  <c:v>10696</c:v>
                </c:pt>
                <c:pt idx="13">
                  <c:v>12046</c:v>
                </c:pt>
                <c:pt idx="14">
                  <c:v>12525</c:v>
                </c:pt>
                <c:pt idx="15">
                  <c:v>13083</c:v>
                </c:pt>
                <c:pt idx="16">
                  <c:v>13764</c:v>
                </c:pt>
                <c:pt idx="17">
                  <c:v>14226</c:v>
                </c:pt>
                <c:pt idx="18">
                  <c:v>16214</c:v>
                </c:pt>
                <c:pt idx="19">
                  <c:v>16753</c:v>
                </c:pt>
                <c:pt idx="20">
                  <c:v>16855</c:v>
                </c:pt>
                <c:pt idx="21">
                  <c:v>20333</c:v>
                </c:pt>
                <c:pt idx="22">
                  <c:v>22499</c:v>
                </c:pt>
                <c:pt idx="23">
                  <c:v>26535</c:v>
                </c:pt>
                <c:pt idx="24">
                  <c:v>30108</c:v>
                </c:pt>
                <c:pt idx="25">
                  <c:v>36423</c:v>
                </c:pt>
                <c:pt idx="26">
                  <c:v>39927</c:v>
                </c:pt>
                <c:pt idx="27">
                  <c:v>41151</c:v>
                </c:pt>
                <c:pt idx="28">
                  <c:v>45024</c:v>
                </c:pt>
                <c:pt idx="29">
                  <c:v>63617</c:v>
                </c:pt>
                <c:pt idx="30">
                  <c:v>79150</c:v>
                </c:pt>
                <c:pt idx="31">
                  <c:v>129972</c:v>
                </c:pt>
              </c:numCache>
            </c:numRef>
          </c:val>
          <c:extLst>
            <c:ext xmlns:c16="http://schemas.microsoft.com/office/drawing/2014/chart" uri="{C3380CC4-5D6E-409C-BE32-E72D297353CC}">
              <c16:uniqueId val="{00000017-080E-4087-B0A6-26D0C5107012}"/>
            </c:ext>
          </c:extLst>
        </c:ser>
        <c:dLbls>
          <c:showLegendKey val="0"/>
          <c:showVal val="0"/>
          <c:showCatName val="0"/>
          <c:showSerName val="0"/>
          <c:showPercent val="0"/>
          <c:showBubbleSize val="0"/>
        </c:dLbls>
        <c:gapWidth val="75"/>
        <c:axId val="222992640"/>
        <c:axId val="223006720"/>
      </c:barChart>
      <c:catAx>
        <c:axId val="22299264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3006720"/>
        <c:crosses val="autoZero"/>
        <c:auto val="1"/>
        <c:lblAlgn val="ctr"/>
        <c:lblOffset val="100"/>
        <c:noMultiLvlLbl val="0"/>
      </c:catAx>
      <c:valAx>
        <c:axId val="223006720"/>
        <c:scaling>
          <c:orientation val="minMax"/>
        </c:scaling>
        <c:delete val="1"/>
        <c:axPos val="b"/>
        <c:numFmt formatCode="_(* #,##0.00_);_(* \(#,##0.00\);_(* &quot;-&quot;??_);_(@_)" sourceLinked="1"/>
        <c:majorTickMark val="none"/>
        <c:minorTickMark val="none"/>
        <c:tickLblPos val="nextTo"/>
        <c:crossAx val="22299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617627202174062"/>
          <c:y val="2.4250440917107582E-2"/>
          <c:w val="0.78681584057047405"/>
          <c:h val="0.95149911816578481"/>
        </c:manualLayout>
      </c:layout>
      <c:barChart>
        <c:barDir val="bar"/>
        <c:grouping val="clustered"/>
        <c:varyColors val="0"/>
        <c:ser>
          <c:idx val="0"/>
          <c:order val="0"/>
          <c:spPr>
            <a:solidFill>
              <a:srgbClr val="7C878E"/>
            </a:solidFill>
            <a:ln>
              <a:noFill/>
            </a:ln>
            <a:effectLst/>
          </c:spPr>
          <c:invertIfNegative val="0"/>
          <c:dPt>
            <c:idx val="2"/>
            <c:invertIfNegative val="0"/>
            <c:bubble3D val="0"/>
            <c:extLst>
              <c:ext xmlns:c16="http://schemas.microsoft.com/office/drawing/2014/chart" uri="{C3380CC4-5D6E-409C-BE32-E72D297353CC}">
                <c16:uniqueId val="{00000002-89F3-465C-A3F2-4BD6DD2F5E03}"/>
              </c:ext>
            </c:extLst>
          </c:dPt>
          <c:dPt>
            <c:idx val="3"/>
            <c:invertIfNegative val="0"/>
            <c:bubble3D val="0"/>
            <c:extLst>
              <c:ext xmlns:c16="http://schemas.microsoft.com/office/drawing/2014/chart" uri="{C3380CC4-5D6E-409C-BE32-E72D297353CC}">
                <c16:uniqueId val="{00000003-89F3-465C-A3F2-4BD6DD2F5E03}"/>
              </c:ext>
            </c:extLst>
          </c:dPt>
          <c:dPt>
            <c:idx val="4"/>
            <c:invertIfNegative val="0"/>
            <c:bubble3D val="0"/>
            <c:extLst>
              <c:ext xmlns:c16="http://schemas.microsoft.com/office/drawing/2014/chart" uri="{C3380CC4-5D6E-409C-BE32-E72D297353CC}">
                <c16:uniqueId val="{00000004-89F3-465C-A3F2-4BD6DD2F5E03}"/>
              </c:ext>
            </c:extLst>
          </c:dPt>
          <c:dPt>
            <c:idx val="7"/>
            <c:invertIfNegative val="0"/>
            <c:bubble3D val="0"/>
            <c:extLst>
              <c:ext xmlns:c16="http://schemas.microsoft.com/office/drawing/2014/chart" uri="{C3380CC4-5D6E-409C-BE32-E72D297353CC}">
                <c16:uniqueId val="{00000007-89F3-465C-A3F2-4BD6DD2F5E03}"/>
              </c:ext>
            </c:extLst>
          </c:dPt>
          <c:dPt>
            <c:idx val="9"/>
            <c:invertIfNegative val="0"/>
            <c:bubble3D val="0"/>
            <c:extLst>
              <c:ext xmlns:c16="http://schemas.microsoft.com/office/drawing/2014/chart" uri="{C3380CC4-5D6E-409C-BE32-E72D297353CC}">
                <c16:uniqueId val="{00000009-89F3-465C-A3F2-4BD6DD2F5E03}"/>
              </c:ext>
            </c:extLst>
          </c:dPt>
          <c:dPt>
            <c:idx val="10"/>
            <c:invertIfNegative val="0"/>
            <c:bubble3D val="0"/>
            <c:extLst>
              <c:ext xmlns:c16="http://schemas.microsoft.com/office/drawing/2014/chart" uri="{C3380CC4-5D6E-409C-BE32-E72D297353CC}">
                <c16:uniqueId val="{0000000A-89F3-465C-A3F2-4BD6DD2F5E03}"/>
              </c:ext>
            </c:extLst>
          </c:dPt>
          <c:dPt>
            <c:idx val="11"/>
            <c:invertIfNegative val="0"/>
            <c:bubble3D val="0"/>
            <c:extLst>
              <c:ext xmlns:c16="http://schemas.microsoft.com/office/drawing/2014/chart" uri="{C3380CC4-5D6E-409C-BE32-E72D297353CC}">
                <c16:uniqueId val="{0000000B-89F3-465C-A3F2-4BD6DD2F5E03}"/>
              </c:ext>
            </c:extLst>
          </c:dPt>
          <c:dPt>
            <c:idx val="12"/>
            <c:invertIfNegative val="0"/>
            <c:bubble3D val="0"/>
            <c:extLst>
              <c:ext xmlns:c16="http://schemas.microsoft.com/office/drawing/2014/chart" uri="{C3380CC4-5D6E-409C-BE32-E72D297353CC}">
                <c16:uniqueId val="{0000000C-89F3-465C-A3F2-4BD6DD2F5E03}"/>
              </c:ext>
            </c:extLst>
          </c:dPt>
          <c:dPt>
            <c:idx val="13"/>
            <c:invertIfNegative val="0"/>
            <c:bubble3D val="0"/>
            <c:extLst>
              <c:ext xmlns:c16="http://schemas.microsoft.com/office/drawing/2014/chart" uri="{C3380CC4-5D6E-409C-BE32-E72D297353CC}">
                <c16:uniqueId val="{0000000D-89F3-465C-A3F2-4BD6DD2F5E03}"/>
              </c:ext>
            </c:extLst>
          </c:dPt>
          <c:dPt>
            <c:idx val="14"/>
            <c:invertIfNegative val="0"/>
            <c:bubble3D val="0"/>
            <c:extLst>
              <c:ext xmlns:c16="http://schemas.microsoft.com/office/drawing/2014/chart" uri="{C3380CC4-5D6E-409C-BE32-E72D297353CC}">
                <c16:uniqueId val="{0000000E-89F3-465C-A3F2-4BD6DD2F5E03}"/>
              </c:ext>
            </c:extLst>
          </c:dPt>
          <c:dPt>
            <c:idx val="16"/>
            <c:invertIfNegative val="0"/>
            <c:bubble3D val="0"/>
            <c:extLst>
              <c:ext xmlns:c16="http://schemas.microsoft.com/office/drawing/2014/chart" uri="{C3380CC4-5D6E-409C-BE32-E72D297353CC}">
                <c16:uniqueId val="{00000010-89F3-465C-A3F2-4BD6DD2F5E03}"/>
              </c:ext>
            </c:extLst>
          </c:dPt>
          <c:dPt>
            <c:idx val="17"/>
            <c:invertIfNegative val="0"/>
            <c:bubble3D val="0"/>
            <c:spPr>
              <a:solidFill>
                <a:srgbClr val="C00000"/>
              </a:solidFill>
              <a:ln>
                <a:noFill/>
              </a:ln>
              <a:effectLst/>
            </c:spPr>
            <c:extLst>
              <c:ext xmlns:c16="http://schemas.microsoft.com/office/drawing/2014/chart" uri="{C3380CC4-5D6E-409C-BE32-E72D297353CC}">
                <c16:uniqueId val="{00000011-89F3-465C-A3F2-4BD6DD2F5E03}"/>
              </c:ext>
            </c:extLst>
          </c:dPt>
          <c:dPt>
            <c:idx val="19"/>
            <c:invertIfNegative val="0"/>
            <c:bubble3D val="0"/>
            <c:extLst>
              <c:ext xmlns:c16="http://schemas.microsoft.com/office/drawing/2014/chart" uri="{C3380CC4-5D6E-409C-BE32-E72D297353CC}">
                <c16:uniqueId val="{00000014-89F3-465C-A3F2-4BD6DD2F5E03}"/>
              </c:ext>
            </c:extLst>
          </c:dPt>
          <c:dPt>
            <c:idx val="20"/>
            <c:invertIfNegative val="0"/>
            <c:bubble3D val="0"/>
            <c:extLst>
              <c:ext xmlns:c16="http://schemas.microsoft.com/office/drawing/2014/chart" uri="{C3380CC4-5D6E-409C-BE32-E72D297353CC}">
                <c16:uniqueId val="{00000015-89F3-465C-A3F2-4BD6DD2F5E03}"/>
              </c:ext>
            </c:extLst>
          </c:dPt>
          <c:dPt>
            <c:idx val="21"/>
            <c:invertIfNegative val="0"/>
            <c:bubble3D val="0"/>
            <c:extLst>
              <c:ext xmlns:c16="http://schemas.microsoft.com/office/drawing/2014/chart" uri="{C3380CC4-5D6E-409C-BE32-E72D297353CC}">
                <c16:uniqueId val="{00000011-9B4A-4B64-9D78-8403A76CD164}"/>
              </c:ext>
            </c:extLst>
          </c:dPt>
          <c:dPt>
            <c:idx val="22"/>
            <c:invertIfNegative val="0"/>
            <c:bubble3D val="0"/>
            <c:extLst>
              <c:ext xmlns:c16="http://schemas.microsoft.com/office/drawing/2014/chart" uri="{C3380CC4-5D6E-409C-BE32-E72D297353CC}">
                <c16:uniqueId val="{00000017-89F3-465C-A3F2-4BD6DD2F5E03}"/>
              </c:ext>
            </c:extLst>
          </c:dPt>
          <c:dPt>
            <c:idx val="24"/>
            <c:invertIfNegative val="0"/>
            <c:bubble3D val="0"/>
            <c:spPr>
              <a:solidFill>
                <a:srgbClr val="FFC000"/>
              </a:solidFill>
              <a:ln>
                <a:noFill/>
              </a:ln>
              <a:effectLst/>
            </c:spPr>
            <c:extLst>
              <c:ext xmlns:c16="http://schemas.microsoft.com/office/drawing/2014/chart" uri="{C3380CC4-5D6E-409C-BE32-E72D297353CC}">
                <c16:uniqueId val="{00000014-9B4A-4B64-9D78-8403A76CD164}"/>
              </c:ext>
            </c:extLst>
          </c:dPt>
          <c:dPt>
            <c:idx val="26"/>
            <c:invertIfNegative val="0"/>
            <c:bubble3D val="0"/>
            <c:extLst>
              <c:ext xmlns:c16="http://schemas.microsoft.com/office/drawing/2014/chart" uri="{C3380CC4-5D6E-409C-BE32-E72D297353CC}">
                <c16:uniqueId val="{00000015-9B4A-4B64-9D78-8403A76CD164}"/>
              </c:ext>
            </c:extLst>
          </c:dPt>
          <c:dPt>
            <c:idx val="27"/>
            <c:invertIfNegative val="0"/>
            <c:bubble3D val="0"/>
            <c:extLst>
              <c:ext xmlns:c16="http://schemas.microsoft.com/office/drawing/2014/chart" uri="{C3380CC4-5D6E-409C-BE32-E72D297353CC}">
                <c16:uniqueId val="{00000016-9B4A-4B64-9D78-8403A76CD164}"/>
              </c:ext>
            </c:extLst>
          </c:dPt>
          <c:dPt>
            <c:idx val="28"/>
            <c:invertIfNegative val="0"/>
            <c:bubble3D val="0"/>
            <c:extLst>
              <c:ext xmlns:c16="http://schemas.microsoft.com/office/drawing/2014/chart" uri="{C3380CC4-5D6E-409C-BE32-E72D297353CC}">
                <c16:uniqueId val="{00000018-89F3-465C-A3F2-4BD6DD2F5E03}"/>
              </c:ext>
            </c:extLst>
          </c:dPt>
          <c:dPt>
            <c:idx val="29"/>
            <c:invertIfNegative val="0"/>
            <c:bubble3D val="0"/>
            <c:extLst>
              <c:ext xmlns:c16="http://schemas.microsoft.com/office/drawing/2014/chart" uri="{C3380CC4-5D6E-409C-BE32-E72D297353CC}">
                <c16:uniqueId val="{00000018-9B4A-4B64-9D78-8403A76CD164}"/>
              </c:ext>
            </c:extLst>
          </c:dPt>
          <c:dPt>
            <c:idx val="31"/>
            <c:invertIfNegative val="0"/>
            <c:bubble3D val="0"/>
            <c:extLst>
              <c:ext xmlns:c16="http://schemas.microsoft.com/office/drawing/2014/chart" uri="{C3380CC4-5D6E-409C-BE32-E72D297353CC}">
                <c16:uniqueId val="{00000019-9B4A-4B64-9D78-8403A76CD164}"/>
              </c:ext>
            </c:extLst>
          </c:dPt>
          <c:dLbls>
            <c:dLbl>
              <c:idx val="14"/>
              <c:layout>
                <c:manualLayout>
                  <c:x val="-1.91337059332918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9F3-465C-A3F2-4BD6DD2F5E0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'F38'!$A$7:$A$39</c:f>
              <c:strCache>
                <c:ptCount val="33"/>
                <c:pt idx="0">
                  <c:v>Morelos</c:v>
                </c:pt>
                <c:pt idx="1">
                  <c:v>Guerrero</c:v>
                </c:pt>
                <c:pt idx="2">
                  <c:v>Veracruz</c:v>
                </c:pt>
                <c:pt idx="3">
                  <c:v>Chiapas</c:v>
                </c:pt>
                <c:pt idx="4">
                  <c:v>Durango</c:v>
                </c:pt>
                <c:pt idx="5">
                  <c:v>Coahuila</c:v>
                </c:pt>
                <c:pt idx="6">
                  <c:v>Sinaloa</c:v>
                </c:pt>
                <c:pt idx="7">
                  <c:v>Oaxaca</c:v>
                </c:pt>
                <c:pt idx="8">
                  <c:v>Estado de México</c:v>
                </c:pt>
                <c:pt idx="9">
                  <c:v>Tamaulipas</c:v>
                </c:pt>
                <c:pt idx="10">
                  <c:v>Michoacán</c:v>
                </c:pt>
                <c:pt idx="11">
                  <c:v>San Luis Potosí</c:v>
                </c:pt>
                <c:pt idx="12">
                  <c:v>Zacatecas</c:v>
                </c:pt>
                <c:pt idx="13">
                  <c:v>Chihuahua</c:v>
                </c:pt>
                <c:pt idx="14">
                  <c:v>Colima</c:v>
                </c:pt>
                <c:pt idx="15">
                  <c:v>Puebla</c:v>
                </c:pt>
                <c:pt idx="16">
                  <c:v>Nacional</c:v>
                </c:pt>
                <c:pt idx="17">
                  <c:v>Yucatán</c:v>
                </c:pt>
                <c:pt idx="18">
                  <c:v>Ciudad de México</c:v>
                </c:pt>
                <c:pt idx="19">
                  <c:v>Tlaxcala</c:v>
                </c:pt>
                <c:pt idx="20">
                  <c:v>Sonora</c:v>
                </c:pt>
                <c:pt idx="21">
                  <c:v>Nuevo León</c:v>
                </c:pt>
                <c:pt idx="22">
                  <c:v>Guanajuato</c:v>
                </c:pt>
                <c:pt idx="23">
                  <c:v>Baja California </c:v>
                </c:pt>
                <c:pt idx="24">
                  <c:v>Jalisco</c:v>
                </c:pt>
                <c:pt idx="25">
                  <c:v>Hidalgo</c:v>
                </c:pt>
                <c:pt idx="26">
                  <c:v>Tabasco</c:v>
                </c:pt>
                <c:pt idx="27">
                  <c:v>Aguascalientes</c:v>
                </c:pt>
                <c:pt idx="28">
                  <c:v>Baja California Sur</c:v>
                </c:pt>
                <c:pt idx="29">
                  <c:v>Quintana Roo</c:v>
                </c:pt>
                <c:pt idx="30">
                  <c:v>Querétaro</c:v>
                </c:pt>
                <c:pt idx="31">
                  <c:v>Campeche</c:v>
                </c:pt>
                <c:pt idx="32">
                  <c:v>Nayarit</c:v>
                </c:pt>
              </c:strCache>
            </c:strRef>
          </c:cat>
          <c:val>
            <c:numRef>
              <c:f>'F38'!$F$7:$F$39</c:f>
              <c:numCache>
                <c:formatCode>0.00%</c:formatCode>
                <c:ptCount val="33"/>
                <c:pt idx="0">
                  <c:v>-3.1304216640265503E-3</c:v>
                </c:pt>
                <c:pt idx="1">
                  <c:v>6.0585704055313716E-3</c:v>
                </c:pt>
                <c:pt idx="2">
                  <c:v>1.3235321891770013E-2</c:v>
                </c:pt>
                <c:pt idx="3">
                  <c:v>1.3785799430133805E-2</c:v>
                </c:pt>
                <c:pt idx="4">
                  <c:v>1.651132152135637E-2</c:v>
                </c:pt>
                <c:pt idx="5">
                  <c:v>1.7656476093716345E-2</c:v>
                </c:pt>
                <c:pt idx="6">
                  <c:v>1.8075450151992412E-2</c:v>
                </c:pt>
                <c:pt idx="7">
                  <c:v>1.8218835326464511E-2</c:v>
                </c:pt>
                <c:pt idx="8">
                  <c:v>2.2383904581869674E-2</c:v>
                </c:pt>
                <c:pt idx="9">
                  <c:v>2.4247450493401601E-2</c:v>
                </c:pt>
                <c:pt idx="10">
                  <c:v>2.7583184497919966E-2</c:v>
                </c:pt>
                <c:pt idx="11">
                  <c:v>2.9746530367244395E-2</c:v>
                </c:pt>
                <c:pt idx="12">
                  <c:v>2.9787739413962067E-2</c:v>
                </c:pt>
                <c:pt idx="13">
                  <c:v>3.0055455628700933E-2</c:v>
                </c:pt>
                <c:pt idx="14">
                  <c:v>3.1408601193126273E-2</c:v>
                </c:pt>
                <c:pt idx="15">
                  <c:v>3.2785219965558721E-2</c:v>
                </c:pt>
                <c:pt idx="16">
                  <c:v>3.6071210419253763E-2</c:v>
                </c:pt>
                <c:pt idx="17">
                  <c:v>3.7993547560037699E-2</c:v>
                </c:pt>
                <c:pt idx="18">
                  <c:v>3.8105558130677952E-2</c:v>
                </c:pt>
                <c:pt idx="19">
                  <c:v>3.885956486002029E-2</c:v>
                </c:pt>
                <c:pt idx="20">
                  <c:v>3.887381861533945E-2</c:v>
                </c:pt>
                <c:pt idx="21">
                  <c:v>3.9557251281847172E-2</c:v>
                </c:pt>
                <c:pt idx="22">
                  <c:v>4.1648196165827711E-2</c:v>
                </c:pt>
                <c:pt idx="23">
                  <c:v>4.4102930033115495E-2</c:v>
                </c:pt>
                <c:pt idx="24">
                  <c:v>4.4946053378762008E-2</c:v>
                </c:pt>
                <c:pt idx="25">
                  <c:v>4.7133684985171564E-2</c:v>
                </c:pt>
                <c:pt idx="26">
                  <c:v>5.0858820118857784E-2</c:v>
                </c:pt>
                <c:pt idx="27">
                  <c:v>5.2459087825009743E-2</c:v>
                </c:pt>
                <c:pt idx="28">
                  <c:v>6.6150830042998487E-2</c:v>
                </c:pt>
                <c:pt idx="29">
                  <c:v>6.7303307492153852E-2</c:v>
                </c:pt>
                <c:pt idx="30">
                  <c:v>7.8050404085580949E-2</c:v>
                </c:pt>
                <c:pt idx="31">
                  <c:v>8.0308109833971963E-2</c:v>
                </c:pt>
                <c:pt idx="32">
                  <c:v>0.11680882946227888</c:v>
                </c:pt>
              </c:numCache>
            </c:numRef>
          </c:val>
          <c:extLst>
            <c:ext xmlns:c16="http://schemas.microsoft.com/office/drawing/2014/chart" uri="{C3380CC4-5D6E-409C-BE32-E72D297353CC}">
              <c16:uniqueId val="{00000019-89F3-465C-A3F2-4BD6DD2F5E03}"/>
            </c:ext>
          </c:extLst>
        </c:ser>
        <c:dLbls>
          <c:showLegendKey val="0"/>
          <c:showVal val="0"/>
          <c:showCatName val="0"/>
          <c:showSerName val="0"/>
          <c:showPercent val="0"/>
          <c:showBubbleSize val="0"/>
        </c:dLbls>
        <c:gapWidth val="75"/>
        <c:axId val="220932352"/>
        <c:axId val="220942336"/>
      </c:barChart>
      <c:catAx>
        <c:axId val="220932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0942336"/>
        <c:crosses val="autoZero"/>
        <c:auto val="1"/>
        <c:lblAlgn val="ctr"/>
        <c:lblOffset val="100"/>
        <c:noMultiLvlLbl val="0"/>
      </c:catAx>
      <c:valAx>
        <c:axId val="220942336"/>
        <c:scaling>
          <c:orientation val="minMax"/>
        </c:scaling>
        <c:delete val="1"/>
        <c:axPos val="b"/>
        <c:numFmt formatCode="0.00%" sourceLinked="1"/>
        <c:majorTickMark val="none"/>
        <c:minorTickMark val="none"/>
        <c:tickLblPos val="nextTo"/>
        <c:crossAx val="22093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'F39'!$I$6</c:f>
              <c:strCache>
                <c:ptCount val="1"/>
                <c:pt idx="0">
                  <c:v>Permanentes</c:v>
                </c:pt>
              </c:strCache>
            </c:strRef>
          </c:tx>
          <c:spPr>
            <a:solidFill>
              <a:srgbClr val="FFC000"/>
            </a:solidFill>
            <a:ln>
              <a:noFill/>
            </a:ln>
            <a:effectLst/>
          </c:spPr>
          <c:invertIfNegative val="0"/>
          <c:dLbls>
            <c:dLbl>
              <c:idx val="0"/>
              <c:layout>
                <c:manualLayout>
                  <c:x val="6.9436970378702598E-2"/>
                  <c:y val="1.4837124165947428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58-4DBD-875A-8A0D81E49FA3}"/>
                </c:ext>
              </c:extLst>
            </c:dLbl>
            <c:dLbl>
              <c:idx val="1"/>
              <c:layout>
                <c:manualLayout>
                  <c:x val="7.66303712035995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58-4DBD-875A-8A0D81E49FA3}"/>
                </c:ext>
              </c:extLst>
            </c:dLbl>
            <c:dLbl>
              <c:idx val="6"/>
              <c:layout>
                <c:manualLayout>
                  <c:x val="3.71788526434195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58-4DBD-875A-8A0D81E49FA3}"/>
                </c:ext>
              </c:extLst>
            </c:dLbl>
            <c:dLbl>
              <c:idx val="8"/>
              <c:layout>
                <c:manualLayout>
                  <c:x val="5.1031121109861195E-2"/>
                  <c:y val="-2.02326757713700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58-4DBD-875A-8A0D81E49FA3}"/>
                </c:ext>
              </c:extLst>
            </c:dLbl>
            <c:dLbl>
              <c:idx val="9"/>
              <c:layout>
                <c:manualLayout>
                  <c:x val="-3.0856992875890513E-2"/>
                  <c:y val="2.02326757713700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58-4DBD-875A-8A0D81E49FA3}"/>
                </c:ext>
              </c:extLst>
            </c:dLbl>
            <c:dLbl>
              <c:idx val="10"/>
              <c:layout>
                <c:manualLayout>
                  <c:x val="4.4827146606674168E-2"/>
                  <c:y val="7.41856208297371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58-4DBD-875A-8A0D81E49FA3}"/>
                </c:ext>
              </c:extLst>
            </c:dLbl>
            <c:dLbl>
              <c:idx val="11"/>
              <c:layout>
                <c:manualLayout>
                  <c:x val="5.18689163854518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58-4DBD-875A-8A0D81E49FA3}"/>
                </c:ext>
              </c:extLst>
            </c:dLbl>
            <c:dLbl>
              <c:idx val="12"/>
              <c:layout>
                <c:manualLayout>
                  <c:x val="5.10782152230970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58-4DBD-875A-8A0D81E49FA3}"/>
                </c:ext>
              </c:extLst>
            </c:dLbl>
            <c:dLbl>
              <c:idx val="13"/>
              <c:layout>
                <c:manualLayout>
                  <c:x val="-4.30681664791901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58-4DBD-875A-8A0D81E49FA3}"/>
                </c:ext>
              </c:extLst>
            </c:dLbl>
            <c:dLbl>
              <c:idx val="14"/>
              <c:layout>
                <c:manualLayout>
                  <c:x val="5.5431121109861266E-2"/>
                  <c:y val="-7.41856208297371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58-4DBD-875A-8A0D81E49FA3}"/>
                </c:ext>
              </c:extLst>
            </c:dLbl>
            <c:dLbl>
              <c:idx val="15"/>
              <c:layout>
                <c:manualLayout>
                  <c:x val="-2.80397450318710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58-4DBD-875A-8A0D81E49FA3}"/>
                </c:ext>
              </c:extLst>
            </c:dLbl>
            <c:dLbl>
              <c:idx val="16"/>
              <c:layout>
                <c:manualLayout>
                  <c:x val="-3.0883689538807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58-4DBD-875A-8A0D81E49FA3}"/>
                </c:ext>
              </c:extLst>
            </c:dLbl>
            <c:dLbl>
              <c:idx val="17"/>
              <c:layout>
                <c:manualLayout>
                  <c:x val="-5.75716535433070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58-4DBD-875A-8A0D81E49FA3}"/>
                </c:ext>
              </c:extLst>
            </c:dLbl>
            <c:dLbl>
              <c:idx val="18"/>
              <c:layout>
                <c:manualLayout>
                  <c:x val="-4.50042744656917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B58-4DBD-875A-8A0D81E49FA3}"/>
                </c:ext>
              </c:extLst>
            </c:dLbl>
            <c:dLbl>
              <c:idx val="19"/>
              <c:layout>
                <c:manualLayout>
                  <c:x val="-5.92739407574053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B58-4DBD-875A-8A0D81E49FA3}"/>
                </c:ext>
              </c:extLst>
            </c:dLbl>
            <c:dLbl>
              <c:idx val="20"/>
              <c:layout>
                <c:manualLayout>
                  <c:x val="-6.20157480314960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B58-4DBD-875A-8A0D81E49FA3}"/>
                </c:ext>
              </c:extLst>
            </c:dLbl>
            <c:dLbl>
              <c:idx val="21"/>
              <c:layout>
                <c:manualLayout>
                  <c:x val="-5.7670491188601423E-2"/>
                  <c:y val="-3.70928104148685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B58-4DBD-875A-8A0D81E49FA3}"/>
                </c:ext>
              </c:extLst>
            </c:dLbl>
            <c:dLbl>
              <c:idx val="22"/>
              <c:layout>
                <c:manualLayout>
                  <c:x val="-6.3848368953880769E-2"/>
                  <c:y val="2.02326757713703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B58-4DBD-875A-8A0D81E49FA3}"/>
                </c:ext>
              </c:extLst>
            </c:dLbl>
            <c:dLbl>
              <c:idx val="23"/>
              <c:layout>
                <c:manualLayout>
                  <c:x val="8.2764304461942259E-2"/>
                  <c:y val="-3.70928104148685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B58-4DBD-875A-8A0D81E49FA3}"/>
                </c:ext>
              </c:extLst>
            </c:dLbl>
            <c:dLbl>
              <c:idx val="24"/>
              <c:layout>
                <c:manualLayout>
                  <c:x val="-5.68353955755531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B58-4DBD-875A-8A0D81E49FA3}"/>
                </c:ext>
              </c:extLst>
            </c:dLbl>
            <c:dLbl>
              <c:idx val="25"/>
              <c:layout>
                <c:manualLayout>
                  <c:x val="-6.57751781027372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B58-4DBD-875A-8A0D81E49FA3}"/>
                </c:ext>
              </c:extLst>
            </c:dLbl>
            <c:dLbl>
              <c:idx val="26"/>
              <c:layout>
                <c:manualLayout>
                  <c:x val="-3.3997600299962502E-2"/>
                  <c:y val="-3.70928104148685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B58-4DBD-875A-8A0D81E49FA3}"/>
                </c:ext>
              </c:extLst>
            </c:dLbl>
            <c:dLbl>
              <c:idx val="27"/>
              <c:layout>
                <c:manualLayout>
                  <c:x val="-7.8856092988376522E-2"/>
                  <c:y val="-2.02326757713709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B58-4DBD-875A-8A0D81E49FA3}"/>
                </c:ext>
              </c:extLst>
            </c:dLbl>
            <c:dLbl>
              <c:idx val="28"/>
              <c:layout>
                <c:manualLayout>
                  <c:x val="-9.75365579302587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B58-4DBD-875A-8A0D81E49FA3}"/>
                </c:ext>
              </c:extLst>
            </c:dLbl>
            <c:dLbl>
              <c:idx val="29"/>
              <c:layout>
                <c:manualLayout>
                  <c:x val="-0.149996700412448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B58-4DBD-875A-8A0D81E49FA3}"/>
                </c:ext>
              </c:extLst>
            </c:dLbl>
            <c:dLbl>
              <c:idx val="30"/>
              <c:layout>
                <c:manualLayout>
                  <c:x val="-0.179727784026996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B58-4DBD-875A-8A0D81E49FA3}"/>
                </c:ext>
              </c:extLst>
            </c:dLbl>
            <c:dLbl>
              <c:idx val="31"/>
              <c:layout>
                <c:manualLayout>
                  <c:x val="-0.11689448818897645"/>
                  <c:y val="-4.6366013018585713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B58-4DBD-875A-8A0D81E49F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'F39'!$A$7:$A$38</c:f>
              <c:strCache>
                <c:ptCount val="32"/>
                <c:pt idx="0">
                  <c:v>Sonora</c:v>
                </c:pt>
                <c:pt idx="1">
                  <c:v>Aguascalientes</c:v>
                </c:pt>
                <c:pt idx="2">
                  <c:v>Coahuila</c:v>
                </c:pt>
                <c:pt idx="3">
                  <c:v>Tamaulipas</c:v>
                </c:pt>
                <c:pt idx="4">
                  <c:v>Baja California Sur</c:v>
                </c:pt>
                <c:pt idx="5">
                  <c:v>Colima</c:v>
                </c:pt>
                <c:pt idx="6">
                  <c:v>San Luis Potosí</c:v>
                </c:pt>
                <c:pt idx="7">
                  <c:v>Campeche</c:v>
                </c:pt>
                <c:pt idx="8">
                  <c:v>Querétaro</c:v>
                </c:pt>
                <c:pt idx="9">
                  <c:v>Durango</c:v>
                </c:pt>
                <c:pt idx="10">
                  <c:v>Tlaxcala</c:v>
                </c:pt>
                <c:pt idx="11">
                  <c:v>Zacatecas</c:v>
                </c:pt>
                <c:pt idx="12">
                  <c:v>Hidalgo</c:v>
                </c:pt>
                <c:pt idx="13">
                  <c:v>Nuevo León</c:v>
                </c:pt>
                <c:pt idx="14">
                  <c:v>Yucatán</c:v>
                </c:pt>
                <c:pt idx="15">
                  <c:v>Morelos</c:v>
                </c:pt>
                <c:pt idx="16">
                  <c:v>Puebla</c:v>
                </c:pt>
                <c:pt idx="17">
                  <c:v>Chiapas</c:v>
                </c:pt>
                <c:pt idx="18">
                  <c:v>Nayarit</c:v>
                </c:pt>
                <c:pt idx="19">
                  <c:v>Chihuahua</c:v>
                </c:pt>
                <c:pt idx="20">
                  <c:v>Michoacán</c:v>
                </c:pt>
                <c:pt idx="21">
                  <c:v>Guerrero</c:v>
                </c:pt>
                <c:pt idx="22">
                  <c:v>Tabasco</c:v>
                </c:pt>
                <c:pt idx="23">
                  <c:v>Guanajuato</c:v>
                </c:pt>
                <c:pt idx="24">
                  <c:v>Oaxaca</c:v>
                </c:pt>
                <c:pt idx="25">
                  <c:v>Quintana Roo</c:v>
                </c:pt>
                <c:pt idx="26">
                  <c:v>Sinaloa</c:v>
                </c:pt>
                <c:pt idx="27">
                  <c:v>Baja California</c:v>
                </c:pt>
                <c:pt idx="28">
                  <c:v>Veracruz</c:v>
                </c:pt>
                <c:pt idx="29">
                  <c:v>Estado de México</c:v>
                </c:pt>
                <c:pt idx="30">
                  <c:v>Jalisco</c:v>
                </c:pt>
                <c:pt idx="31">
                  <c:v>CDMX</c:v>
                </c:pt>
              </c:strCache>
            </c:strRef>
          </c:cat>
          <c:val>
            <c:numRef>
              <c:f>'F39'!$I$7:$I$38</c:f>
              <c:numCache>
                <c:formatCode>_-* #,##0_-;\-* #,##0_-;_-* "-"??_-;_-@_-</c:formatCode>
                <c:ptCount val="32"/>
                <c:pt idx="0">
                  <c:v>-2584</c:v>
                </c:pt>
                <c:pt idx="1">
                  <c:v>-2975</c:v>
                </c:pt>
                <c:pt idx="2">
                  <c:v>-366</c:v>
                </c:pt>
                <c:pt idx="3">
                  <c:v>214</c:v>
                </c:pt>
                <c:pt idx="4">
                  <c:v>333</c:v>
                </c:pt>
                <c:pt idx="5">
                  <c:v>166</c:v>
                </c:pt>
                <c:pt idx="6">
                  <c:v>969</c:v>
                </c:pt>
                <c:pt idx="7">
                  <c:v>30</c:v>
                </c:pt>
                <c:pt idx="8">
                  <c:v>1755</c:v>
                </c:pt>
                <c:pt idx="9">
                  <c:v>571</c:v>
                </c:pt>
                <c:pt idx="10">
                  <c:v>1301</c:v>
                </c:pt>
                <c:pt idx="11">
                  <c:v>640</c:v>
                </c:pt>
                <c:pt idx="12">
                  <c:v>1752</c:v>
                </c:pt>
                <c:pt idx="13">
                  <c:v>1076</c:v>
                </c:pt>
                <c:pt idx="14">
                  <c:v>1960</c:v>
                </c:pt>
                <c:pt idx="15">
                  <c:v>149</c:v>
                </c:pt>
                <c:pt idx="16">
                  <c:v>694</c:v>
                </c:pt>
                <c:pt idx="17">
                  <c:v>1757</c:v>
                </c:pt>
                <c:pt idx="18">
                  <c:v>1078</c:v>
                </c:pt>
                <c:pt idx="19">
                  <c:v>2108</c:v>
                </c:pt>
                <c:pt idx="20">
                  <c:v>2040</c:v>
                </c:pt>
                <c:pt idx="21">
                  <c:v>1642</c:v>
                </c:pt>
                <c:pt idx="22">
                  <c:v>2278</c:v>
                </c:pt>
                <c:pt idx="23">
                  <c:v>3737</c:v>
                </c:pt>
                <c:pt idx="24">
                  <c:v>2074</c:v>
                </c:pt>
                <c:pt idx="25">
                  <c:v>2522</c:v>
                </c:pt>
                <c:pt idx="26">
                  <c:v>771</c:v>
                </c:pt>
                <c:pt idx="27">
                  <c:v>3355</c:v>
                </c:pt>
                <c:pt idx="28">
                  <c:v>4302</c:v>
                </c:pt>
                <c:pt idx="29">
                  <c:v>7764</c:v>
                </c:pt>
                <c:pt idx="30">
                  <c:v>9536</c:v>
                </c:pt>
                <c:pt idx="31">
                  <c:v>5747</c:v>
                </c:pt>
              </c:numCache>
            </c:numRef>
          </c:val>
          <c:extLst>
            <c:ext xmlns:c16="http://schemas.microsoft.com/office/drawing/2014/chart" uri="{C3380CC4-5D6E-409C-BE32-E72D297353CC}">
              <c16:uniqueId val="{0000001B-FB58-4DBD-875A-8A0D81E49FA3}"/>
            </c:ext>
          </c:extLst>
        </c:ser>
        <c:ser>
          <c:idx val="1"/>
          <c:order val="1"/>
          <c:tx>
            <c:strRef>
              <c:f>'F39'!$J$6</c:f>
              <c:strCache>
                <c:ptCount val="1"/>
                <c:pt idx="0">
                  <c:v>Eventuales</c:v>
                </c:pt>
              </c:strCache>
            </c:strRef>
          </c:tx>
          <c:spPr>
            <a:solidFill>
              <a:srgbClr val="7C878E"/>
            </a:solidFill>
            <a:ln>
              <a:noFill/>
            </a:ln>
            <a:effectLst/>
          </c:spPr>
          <c:invertIfNegative val="0"/>
          <c:dLbls>
            <c:dLbl>
              <c:idx val="0"/>
              <c:layout>
                <c:manualLayout>
                  <c:x val="-0.12119085114360709"/>
                  <c:y val="1.4837124165947428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B58-4DBD-875A-8A0D81E49FA3}"/>
                </c:ext>
              </c:extLst>
            </c:dLbl>
            <c:dLbl>
              <c:idx val="2"/>
              <c:layout>
                <c:manualLayout>
                  <c:x val="-4.28530933633296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B58-4DBD-875A-8A0D81E49FA3}"/>
                </c:ext>
              </c:extLst>
            </c:dLbl>
            <c:dLbl>
              <c:idx val="3"/>
              <c:layout>
                <c:manualLayout>
                  <c:x val="-3.63581552305962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B58-4DBD-875A-8A0D81E49FA3}"/>
                </c:ext>
              </c:extLst>
            </c:dLbl>
            <c:dLbl>
              <c:idx val="4"/>
              <c:layout>
                <c:manualLayout>
                  <c:x val="-3.70852643419572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B58-4DBD-875A-8A0D81E49FA3}"/>
                </c:ext>
              </c:extLst>
            </c:dLbl>
            <c:dLbl>
              <c:idx val="6"/>
              <c:layout>
                <c:manualLayout>
                  <c:x val="-3.0298462692163481E-2"/>
                  <c:y val="3.186248152971774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B58-4DBD-875A-8A0D81E49FA3}"/>
                </c:ext>
              </c:extLst>
            </c:dLbl>
            <c:dLbl>
              <c:idx val="8"/>
              <c:layout>
                <c:manualLayout>
                  <c:x val="-5.701492313460824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B58-4DBD-875A-8A0D81E49FA3}"/>
                </c:ext>
              </c:extLst>
            </c:dLbl>
            <c:dLbl>
              <c:idx val="9"/>
              <c:layout>
                <c:manualLayout>
                  <c:x val="1.862512185976746E-2"/>
                  <c:y val="2.02326757713700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B58-4DBD-875A-8A0D81E49FA3}"/>
                </c:ext>
              </c:extLst>
            </c:dLbl>
            <c:dLbl>
              <c:idx val="11"/>
              <c:layout>
                <c:manualLayout>
                  <c:x val="-6.0827446569178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B58-4DBD-875A-8A0D81E49FA3}"/>
                </c:ext>
              </c:extLst>
            </c:dLbl>
            <c:dLbl>
              <c:idx val="13"/>
              <c:layout>
                <c:manualLayout>
                  <c:x val="2.95223097112860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B58-4DBD-875A-8A0D81E49FA3}"/>
                </c:ext>
              </c:extLst>
            </c:dLbl>
            <c:dLbl>
              <c:idx val="15"/>
              <c:layout>
                <c:manualLayout>
                  <c:x val="5.5447169103861944E-2"/>
                  <c:y val="-2.02326757713715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B58-4DBD-875A-8A0D81E49FA3}"/>
                </c:ext>
              </c:extLst>
            </c:dLbl>
            <c:dLbl>
              <c:idx val="16"/>
              <c:layout>
                <c:manualLayout>
                  <c:x val="4.63502062242219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B58-4DBD-875A-8A0D81E49FA3}"/>
                </c:ext>
              </c:extLst>
            </c:dLbl>
            <c:dLbl>
              <c:idx val="17"/>
              <c:layout>
                <c:manualLayout>
                  <c:x val="2.42098237720284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B58-4DBD-875A-8A0D81E49FA3}"/>
                </c:ext>
              </c:extLst>
            </c:dLbl>
            <c:dLbl>
              <c:idx val="18"/>
              <c:layout>
                <c:manualLayout>
                  <c:x val="3.31091113610798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B58-4DBD-875A-8A0D81E49FA3}"/>
                </c:ext>
              </c:extLst>
            </c:dLbl>
            <c:dLbl>
              <c:idx val="19"/>
              <c:layout>
                <c:manualLayout>
                  <c:x val="1.64691413573303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B58-4DBD-875A-8A0D81E49FA3}"/>
                </c:ext>
              </c:extLst>
            </c:dLbl>
            <c:dLbl>
              <c:idx val="20"/>
              <c:layout>
                <c:manualLayout>
                  <c:x val="2.5999999999999929E-2"/>
                  <c:y val="2.02326757713703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B58-4DBD-875A-8A0D81E49FA3}"/>
                </c:ext>
              </c:extLst>
            </c:dLbl>
            <c:dLbl>
              <c:idx val="21"/>
              <c:layout>
                <c:manualLayout>
                  <c:x val="4.0629621297337763E-2"/>
                  <c:y val="-2.02326757713711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B58-4DBD-875A-8A0D81E49FA3}"/>
                </c:ext>
              </c:extLst>
            </c:dLbl>
            <c:dLbl>
              <c:idx val="22"/>
              <c:layout>
                <c:manualLayout>
                  <c:x val="2.58651668541432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FB58-4DBD-875A-8A0D81E49FA3}"/>
                </c:ext>
              </c:extLst>
            </c:dLbl>
            <c:dLbl>
              <c:idx val="23"/>
              <c:layout>
                <c:manualLayout>
                  <c:x val="-3.4370303712035997E-2"/>
                  <c:y val="3.70928104148685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FB58-4DBD-875A-8A0D81E49FA3}"/>
                </c:ext>
              </c:extLst>
            </c:dLbl>
            <c:dLbl>
              <c:idx val="24"/>
              <c:layout>
                <c:manualLayout>
                  <c:x val="5.67614548181476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FB58-4DBD-875A-8A0D81E49FA3}"/>
                </c:ext>
              </c:extLst>
            </c:dLbl>
            <c:dLbl>
              <c:idx val="25"/>
              <c:layout>
                <c:manualLayout>
                  <c:x val="4.98003749531307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B58-4DBD-875A-8A0D81E49FA3}"/>
                </c:ext>
              </c:extLst>
            </c:dLbl>
            <c:dLbl>
              <c:idx val="26"/>
              <c:layout>
                <c:manualLayout>
                  <c:x val="8.3896962879640116E-2"/>
                  <c:y val="-3.70928104148685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B58-4DBD-875A-8A0D81E49FA3}"/>
                </c:ext>
              </c:extLst>
            </c:dLbl>
            <c:dLbl>
              <c:idx val="27"/>
              <c:layout>
                <c:manualLayout>
                  <c:x val="7.6531983502062098E-2"/>
                  <c:y val="-1.8546405207434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B58-4DBD-875A-8A0D81E49FA3}"/>
                </c:ext>
              </c:extLst>
            </c:dLbl>
            <c:dLbl>
              <c:idx val="28"/>
              <c:layout>
                <c:manualLayout>
                  <c:x val="7.90084739407572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FB58-4DBD-875A-8A0D81E49FA3}"/>
                </c:ext>
              </c:extLst>
            </c:dLbl>
            <c:dLbl>
              <c:idx val="29"/>
              <c:layout>
                <c:manualLayout>
                  <c:x val="5.00829396325459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FB58-4DBD-875A-8A0D81E49FA3}"/>
                </c:ext>
              </c:extLst>
            </c:dLbl>
            <c:dLbl>
              <c:idx val="30"/>
              <c:layout>
                <c:manualLayout>
                  <c:x val="5.44641919760030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B58-4DBD-875A-8A0D81E49FA3}"/>
                </c:ext>
              </c:extLst>
            </c:dLbl>
            <c:dLbl>
              <c:idx val="31"/>
              <c:layout>
                <c:manualLayout>
                  <c:x val="0.1271910011248594"/>
                  <c:y val="-4.6366013018585713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FB58-4DBD-875A-8A0D81E49F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'F39'!$A$7:$A$38</c:f>
              <c:strCache>
                <c:ptCount val="32"/>
                <c:pt idx="0">
                  <c:v>Sonora</c:v>
                </c:pt>
                <c:pt idx="1">
                  <c:v>Aguascalientes</c:v>
                </c:pt>
                <c:pt idx="2">
                  <c:v>Coahuila</c:v>
                </c:pt>
                <c:pt idx="3">
                  <c:v>Tamaulipas</c:v>
                </c:pt>
                <c:pt idx="4">
                  <c:v>Baja California Sur</c:v>
                </c:pt>
                <c:pt idx="5">
                  <c:v>Colima</c:v>
                </c:pt>
                <c:pt idx="6">
                  <c:v>San Luis Potosí</c:v>
                </c:pt>
                <c:pt idx="7">
                  <c:v>Campeche</c:v>
                </c:pt>
                <c:pt idx="8">
                  <c:v>Querétaro</c:v>
                </c:pt>
                <c:pt idx="9">
                  <c:v>Durango</c:v>
                </c:pt>
                <c:pt idx="10">
                  <c:v>Tlaxcala</c:v>
                </c:pt>
                <c:pt idx="11">
                  <c:v>Zacatecas</c:v>
                </c:pt>
                <c:pt idx="12">
                  <c:v>Hidalgo</c:v>
                </c:pt>
                <c:pt idx="13">
                  <c:v>Nuevo León</c:v>
                </c:pt>
                <c:pt idx="14">
                  <c:v>Yucatán</c:v>
                </c:pt>
                <c:pt idx="15">
                  <c:v>Morelos</c:v>
                </c:pt>
                <c:pt idx="16">
                  <c:v>Puebla</c:v>
                </c:pt>
                <c:pt idx="17">
                  <c:v>Chiapas</c:v>
                </c:pt>
                <c:pt idx="18">
                  <c:v>Nayarit</c:v>
                </c:pt>
                <c:pt idx="19">
                  <c:v>Chihuahua</c:v>
                </c:pt>
                <c:pt idx="20">
                  <c:v>Michoacán</c:v>
                </c:pt>
                <c:pt idx="21">
                  <c:v>Guerrero</c:v>
                </c:pt>
                <c:pt idx="22">
                  <c:v>Tabasco</c:v>
                </c:pt>
                <c:pt idx="23">
                  <c:v>Guanajuato</c:v>
                </c:pt>
                <c:pt idx="24">
                  <c:v>Oaxaca</c:v>
                </c:pt>
                <c:pt idx="25">
                  <c:v>Quintana Roo</c:v>
                </c:pt>
                <c:pt idx="26">
                  <c:v>Sinaloa</c:v>
                </c:pt>
                <c:pt idx="27">
                  <c:v>Baja California</c:v>
                </c:pt>
                <c:pt idx="28">
                  <c:v>Veracruz</c:v>
                </c:pt>
                <c:pt idx="29">
                  <c:v>Estado de México</c:v>
                </c:pt>
                <c:pt idx="30">
                  <c:v>Jalisco</c:v>
                </c:pt>
                <c:pt idx="31">
                  <c:v>CDMX</c:v>
                </c:pt>
              </c:strCache>
            </c:strRef>
          </c:cat>
          <c:val>
            <c:numRef>
              <c:f>'F39'!$J$7:$J$38</c:f>
              <c:numCache>
                <c:formatCode>_-* #,##0_-;\-* #,##0_-;_-* "-"??_-;_-@_-</c:formatCode>
                <c:ptCount val="32"/>
                <c:pt idx="0">
                  <c:v>-5717</c:v>
                </c:pt>
                <c:pt idx="1">
                  <c:v>-43</c:v>
                </c:pt>
                <c:pt idx="2">
                  <c:v>-668</c:v>
                </c:pt>
                <c:pt idx="3">
                  <c:v>-839</c:v>
                </c:pt>
                <c:pt idx="4">
                  <c:v>-914</c:v>
                </c:pt>
                <c:pt idx="5">
                  <c:v>-174</c:v>
                </c:pt>
                <c:pt idx="6">
                  <c:v>-861</c:v>
                </c:pt>
                <c:pt idx="7">
                  <c:v>243</c:v>
                </c:pt>
                <c:pt idx="8">
                  <c:v>-1313</c:v>
                </c:pt>
                <c:pt idx="9">
                  <c:v>95</c:v>
                </c:pt>
                <c:pt idx="10">
                  <c:v>-276</c:v>
                </c:pt>
                <c:pt idx="11">
                  <c:v>676</c:v>
                </c:pt>
                <c:pt idx="12">
                  <c:v>-306</c:v>
                </c:pt>
                <c:pt idx="13">
                  <c:v>486</c:v>
                </c:pt>
                <c:pt idx="14">
                  <c:v>-152</c:v>
                </c:pt>
                <c:pt idx="15">
                  <c:v>1743</c:v>
                </c:pt>
                <c:pt idx="16">
                  <c:v>1285</c:v>
                </c:pt>
                <c:pt idx="17">
                  <c:v>269</c:v>
                </c:pt>
                <c:pt idx="18">
                  <c:v>957</c:v>
                </c:pt>
                <c:pt idx="19">
                  <c:v>79</c:v>
                </c:pt>
                <c:pt idx="20">
                  <c:v>383</c:v>
                </c:pt>
                <c:pt idx="21">
                  <c:v>1042</c:v>
                </c:pt>
                <c:pt idx="22">
                  <c:v>617</c:v>
                </c:pt>
                <c:pt idx="23">
                  <c:v>-723</c:v>
                </c:pt>
                <c:pt idx="24">
                  <c:v>1948</c:v>
                </c:pt>
                <c:pt idx="25">
                  <c:v>1626</c:v>
                </c:pt>
                <c:pt idx="26">
                  <c:v>3676</c:v>
                </c:pt>
                <c:pt idx="27">
                  <c:v>3207</c:v>
                </c:pt>
                <c:pt idx="28">
                  <c:v>3486</c:v>
                </c:pt>
                <c:pt idx="29">
                  <c:v>1644</c:v>
                </c:pt>
                <c:pt idx="30">
                  <c:v>1923</c:v>
                </c:pt>
                <c:pt idx="31">
                  <c:v>6433</c:v>
                </c:pt>
              </c:numCache>
            </c:numRef>
          </c:val>
          <c:extLst>
            <c:ext xmlns:c16="http://schemas.microsoft.com/office/drawing/2014/chart" uri="{C3380CC4-5D6E-409C-BE32-E72D297353CC}">
              <c16:uniqueId val="{00000036-FB58-4DBD-875A-8A0D81E49FA3}"/>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DD3F-42B7-B344-3E19F9587BA1}"/>
              </c:ext>
            </c:extLst>
          </c:dPt>
          <c:dPt>
            <c:idx val="19"/>
            <c:invertIfNegative val="0"/>
            <c:bubble3D val="0"/>
            <c:spPr>
              <a:solidFill>
                <a:srgbClr val="FFC000"/>
              </a:solidFill>
              <a:ln>
                <a:noFill/>
              </a:ln>
              <a:effectLst/>
            </c:spPr>
            <c:extLst>
              <c:ext xmlns:c16="http://schemas.microsoft.com/office/drawing/2014/chart" uri="{C3380CC4-5D6E-409C-BE32-E72D297353CC}">
                <c16:uniqueId val="{00000002-DD3F-42B7-B344-3E19F9587BA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'F40'!$B$112:$B$131</c:f>
              <c:strCache>
                <c:ptCount val="20"/>
                <c:pt idx="0">
                  <c:v>Tomatlán</c:v>
                </c:pt>
                <c:pt idx="1">
                  <c:v>Tapalpa</c:v>
                </c:pt>
                <c:pt idx="2">
                  <c:v>Encarnación de Díaz</c:v>
                </c:pt>
                <c:pt idx="3">
                  <c:v>Teuchitlán</c:v>
                </c:pt>
                <c:pt idx="4">
                  <c:v>Tala</c:v>
                </c:pt>
                <c:pt idx="5">
                  <c:v>El Arenal</c:v>
                </c:pt>
                <c:pt idx="6">
                  <c:v>Ocotlán</c:v>
                </c:pt>
                <c:pt idx="7">
                  <c:v>San Juan de los Lagos</c:v>
                </c:pt>
                <c:pt idx="8">
                  <c:v>Casimiro Castillo</c:v>
                </c:pt>
                <c:pt idx="9">
                  <c:v>Zacoalco de Torres</c:v>
                </c:pt>
                <c:pt idx="10">
                  <c:v>Tuxpan</c:v>
                </c:pt>
                <c:pt idx="11">
                  <c:v>Zapotlán el Grande</c:v>
                </c:pt>
                <c:pt idx="12">
                  <c:v>Autlán de Navarro</c:v>
                </c:pt>
                <c:pt idx="13">
                  <c:v>Tamazula de Gordiano</c:v>
                </c:pt>
                <c:pt idx="14">
                  <c:v>Tepatitlán de Morelos</c:v>
                </c:pt>
                <c:pt idx="15">
                  <c:v>Lagos de Moreno</c:v>
                </c:pt>
                <c:pt idx="16">
                  <c:v>Tlajomulco de Zúñiga</c:v>
                </c:pt>
                <c:pt idx="17">
                  <c:v>Puerto Vallarta</c:v>
                </c:pt>
                <c:pt idx="18">
                  <c:v>Guadalajara</c:v>
                </c:pt>
                <c:pt idx="19">
                  <c:v>Zapopan</c:v>
                </c:pt>
              </c:strCache>
            </c:strRef>
          </c:cat>
          <c:val>
            <c:numRef>
              <c:f>'F40'!$G$112:$G$131</c:f>
              <c:numCache>
                <c:formatCode>#,##0</c:formatCode>
                <c:ptCount val="20"/>
                <c:pt idx="0">
                  <c:v>83</c:v>
                </c:pt>
                <c:pt idx="1">
                  <c:v>86</c:v>
                </c:pt>
                <c:pt idx="2">
                  <c:v>117</c:v>
                </c:pt>
                <c:pt idx="3">
                  <c:v>126</c:v>
                </c:pt>
                <c:pt idx="4">
                  <c:v>169</c:v>
                </c:pt>
                <c:pt idx="5">
                  <c:v>169</c:v>
                </c:pt>
                <c:pt idx="6">
                  <c:v>181</c:v>
                </c:pt>
                <c:pt idx="7">
                  <c:v>195</c:v>
                </c:pt>
                <c:pt idx="8">
                  <c:v>201</c:v>
                </c:pt>
                <c:pt idx="9">
                  <c:v>230</c:v>
                </c:pt>
                <c:pt idx="10">
                  <c:v>252</c:v>
                </c:pt>
                <c:pt idx="11">
                  <c:v>286</c:v>
                </c:pt>
                <c:pt idx="12">
                  <c:v>296</c:v>
                </c:pt>
                <c:pt idx="13">
                  <c:v>341</c:v>
                </c:pt>
                <c:pt idx="14">
                  <c:v>362</c:v>
                </c:pt>
                <c:pt idx="15">
                  <c:v>466</c:v>
                </c:pt>
                <c:pt idx="16">
                  <c:v>897</c:v>
                </c:pt>
                <c:pt idx="17">
                  <c:v>907</c:v>
                </c:pt>
                <c:pt idx="18">
                  <c:v>2779</c:v>
                </c:pt>
                <c:pt idx="19">
                  <c:v>4188</c:v>
                </c:pt>
              </c:numCache>
            </c:numRef>
          </c:val>
          <c:extLst>
            <c:ext xmlns:c16="http://schemas.microsoft.com/office/drawing/2014/chart" uri="{C3380CC4-5D6E-409C-BE32-E72D297353CC}">
              <c16:uniqueId val="{00000003-DD3F-42B7-B344-3E19F9587BA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'F41'!$H$6</c:f>
              <c:strCache>
                <c:ptCount val="1"/>
                <c:pt idx="0">
                  <c:v>Permanentes</c:v>
                </c:pt>
              </c:strCache>
            </c:strRef>
          </c:tx>
          <c:spPr>
            <a:solidFill>
              <a:srgbClr val="FFC000"/>
            </a:solidFill>
            <a:ln>
              <a:noFill/>
            </a:ln>
            <a:effectLst/>
          </c:spPr>
          <c:invertIfNegative val="0"/>
          <c:dLbls>
            <c:dLbl>
              <c:idx val="0"/>
              <c:layout>
                <c:manualLayout>
                  <c:x val="-1.56949538700349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0A-4A37-952F-4A22CCC8D1A9}"/>
                </c:ext>
              </c:extLst>
            </c:dLbl>
            <c:dLbl>
              <c:idx val="1"/>
              <c:layout>
                <c:manualLayout>
                  <c:x val="-1.6576242755029232E-2"/>
                  <c:y val="-1.718394204089798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0A-4A37-952F-4A22CCC8D1A9}"/>
                </c:ext>
              </c:extLst>
            </c:dLbl>
            <c:dLbl>
              <c:idx val="2"/>
              <c:layout>
                <c:manualLayout>
                  <c:x val="-3.06925545276634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0A-4A37-952F-4A22CCC8D1A9}"/>
                </c:ext>
              </c:extLst>
            </c:dLbl>
            <c:dLbl>
              <c:idx val="3"/>
              <c:layout>
                <c:manualLayout>
                  <c:x val="-1.49840808849609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0A-4A37-952F-4A22CCC8D1A9}"/>
                </c:ext>
              </c:extLst>
            </c:dLbl>
            <c:dLbl>
              <c:idx val="4"/>
              <c:layout>
                <c:manualLayout>
                  <c:x val="-3.376655024640203E-2"/>
                  <c:y val="-8.591971020448990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0A-4A37-952F-4A22CCC8D1A9}"/>
                </c:ext>
              </c:extLst>
            </c:dLbl>
            <c:dLbl>
              <c:idx val="5"/>
              <c:layout>
                <c:manualLayout>
                  <c:x val="-2.9738492545347609E-2"/>
                  <c:y val="-8.591971020448990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0A-4A37-952F-4A22CCC8D1A9}"/>
                </c:ext>
              </c:extLst>
            </c:dLbl>
            <c:dLbl>
              <c:idx val="6"/>
              <c:layout>
                <c:manualLayout>
                  <c:x val="4.71392745223221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0A-4A37-952F-4A22CCC8D1A9}"/>
                </c:ext>
              </c:extLst>
            </c:dLbl>
            <c:dLbl>
              <c:idx val="7"/>
              <c:layout>
                <c:manualLayout>
                  <c:x val="-3.30239642143301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0A-4A37-952F-4A22CCC8D1A9}"/>
                </c:ext>
              </c:extLst>
            </c:dLbl>
            <c:dLbl>
              <c:idx val="8"/>
              <c:layout>
                <c:manualLayout>
                  <c:x val="4.88736443715600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0A-4A37-952F-4A22CCC8D1A9}"/>
                </c:ext>
              </c:extLst>
            </c:dLbl>
            <c:dLbl>
              <c:idx val="9"/>
              <c:layout>
                <c:manualLayout>
                  <c:x val="-1.71590951766959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0A-4A37-952F-4A22CCC8D1A9}"/>
                </c:ext>
              </c:extLst>
            </c:dLbl>
            <c:dLbl>
              <c:idx val="10"/>
              <c:layout>
                <c:manualLayout>
                  <c:x val="-2.0742836398232455E-2"/>
                  <c:y val="-8.591971020448990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0A-4A37-952F-4A22CCC8D1A9}"/>
                </c:ext>
              </c:extLst>
            </c:dLbl>
            <c:dLbl>
              <c:idx val="11"/>
              <c:layout>
                <c:manualLayout>
                  <c:x val="-2.16758676230654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0A-4A37-952F-4A22CCC8D1A9}"/>
                </c:ext>
              </c:extLst>
            </c:dLbl>
            <c:dLbl>
              <c:idx val="12"/>
              <c:layout>
                <c:manualLayout>
                  <c:x val="-2.7053398929267426E-2"/>
                  <c:y val="4.295985510224495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0A-4A37-952F-4A22CCC8D1A9}"/>
                </c:ext>
              </c:extLst>
            </c:dLbl>
            <c:dLbl>
              <c:idx val="13"/>
              <c:layout>
                <c:manualLayout>
                  <c:x val="-2.9585769187436627E-2"/>
                  <c:y val="2.343291893353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0A-4A37-952F-4A22CCC8D1A9}"/>
                </c:ext>
              </c:extLst>
            </c:dLbl>
            <c:dLbl>
              <c:idx val="14"/>
              <c:layout>
                <c:manualLayout>
                  <c:x val="-5.0005800149385181E-2"/>
                  <c:y val="-4.295985510224495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20A-4A37-952F-4A22CCC8D1A9}"/>
                </c:ext>
              </c:extLst>
            </c:dLbl>
            <c:dLbl>
              <c:idx val="15"/>
              <c:layout>
                <c:manualLayout>
                  <c:x val="5.87931516509561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0A-4A37-952F-4A22CCC8D1A9}"/>
                </c:ext>
              </c:extLst>
            </c:dLbl>
            <c:dLbl>
              <c:idx val="16"/>
              <c:layout>
                <c:manualLayout>
                  <c:x val="0.10320159900521179"/>
                  <c:y val="-2.147992755112247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0A-4A37-952F-4A22CCC8D1A9}"/>
                </c:ext>
              </c:extLst>
            </c:dLbl>
            <c:dLbl>
              <c:idx val="17"/>
              <c:layout>
                <c:manualLayout>
                  <c:x val="-7.0782853256220593E-2"/>
                  <c:y val="-4.6865837867080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0A-4A37-952F-4A22CCC8D1A9}"/>
                </c:ext>
              </c:extLst>
            </c:dLbl>
            <c:dLbl>
              <c:idx val="18"/>
              <c:layout>
                <c:manualLayout>
                  <c:x val="-0.15226835914191175"/>
                  <c:y val="-1.07399637755612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0A-4A37-952F-4A22CCC8D1A9}"/>
                </c:ext>
              </c:extLst>
            </c:dLbl>
            <c:dLbl>
              <c:idx val="19"/>
              <c:layout>
                <c:manualLayout>
                  <c:x val="-0.3034316020513334"/>
                  <c:y val="-2.3432918933540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0A-4A37-952F-4A22CCC8D1A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'F41'!$B$112:$B$131</c:f>
              <c:strCache>
                <c:ptCount val="20"/>
                <c:pt idx="0">
                  <c:v>Tomatlán</c:v>
                </c:pt>
                <c:pt idx="1">
                  <c:v>Tapalpa</c:v>
                </c:pt>
                <c:pt idx="2">
                  <c:v>Encarnación de Díaz</c:v>
                </c:pt>
                <c:pt idx="3">
                  <c:v>Teuchitlán</c:v>
                </c:pt>
                <c:pt idx="4">
                  <c:v>Tala</c:v>
                </c:pt>
                <c:pt idx="5">
                  <c:v>El Arenal</c:v>
                </c:pt>
                <c:pt idx="6">
                  <c:v>Ocotlán</c:v>
                </c:pt>
                <c:pt idx="7">
                  <c:v>San Juan de los Lagos</c:v>
                </c:pt>
                <c:pt idx="8">
                  <c:v>Casimiro Castillo</c:v>
                </c:pt>
                <c:pt idx="9">
                  <c:v>Zacoalco de Torres</c:v>
                </c:pt>
                <c:pt idx="10">
                  <c:v>Tuxpan</c:v>
                </c:pt>
                <c:pt idx="11">
                  <c:v>Zapotlán el Grande</c:v>
                </c:pt>
                <c:pt idx="12">
                  <c:v>Autlán de Navarro</c:v>
                </c:pt>
                <c:pt idx="13">
                  <c:v>Tamazula de Gordiano</c:v>
                </c:pt>
                <c:pt idx="14">
                  <c:v>Tepatitlán de Morelos</c:v>
                </c:pt>
                <c:pt idx="15">
                  <c:v>Lagos de Moreno</c:v>
                </c:pt>
                <c:pt idx="16">
                  <c:v>Tlajomulco de Zúñiga</c:v>
                </c:pt>
                <c:pt idx="17">
                  <c:v>Puerto Vallarta</c:v>
                </c:pt>
                <c:pt idx="18">
                  <c:v>Guadalajara</c:v>
                </c:pt>
                <c:pt idx="19">
                  <c:v>Zapopan</c:v>
                </c:pt>
              </c:strCache>
            </c:strRef>
          </c:cat>
          <c:val>
            <c:numRef>
              <c:f>'F41'!$H$112:$H$131</c:f>
              <c:numCache>
                <c:formatCode>#,##0</c:formatCode>
                <c:ptCount val="20"/>
                <c:pt idx="0">
                  <c:v>41</c:v>
                </c:pt>
                <c:pt idx="1">
                  <c:v>24</c:v>
                </c:pt>
                <c:pt idx="2">
                  <c:v>116</c:v>
                </c:pt>
                <c:pt idx="3">
                  <c:v>-2</c:v>
                </c:pt>
                <c:pt idx="4">
                  <c:v>100</c:v>
                </c:pt>
                <c:pt idx="5">
                  <c:v>132</c:v>
                </c:pt>
                <c:pt idx="6">
                  <c:v>357</c:v>
                </c:pt>
                <c:pt idx="7">
                  <c:v>148</c:v>
                </c:pt>
                <c:pt idx="8">
                  <c:v>275</c:v>
                </c:pt>
                <c:pt idx="9">
                  <c:v>32</c:v>
                </c:pt>
                <c:pt idx="10">
                  <c:v>23</c:v>
                </c:pt>
                <c:pt idx="11">
                  <c:v>94</c:v>
                </c:pt>
                <c:pt idx="12">
                  <c:v>-95</c:v>
                </c:pt>
                <c:pt idx="13">
                  <c:v>159</c:v>
                </c:pt>
                <c:pt idx="14">
                  <c:v>352</c:v>
                </c:pt>
                <c:pt idx="15">
                  <c:v>488</c:v>
                </c:pt>
                <c:pt idx="16">
                  <c:v>1006</c:v>
                </c:pt>
                <c:pt idx="17">
                  <c:v>579</c:v>
                </c:pt>
                <c:pt idx="18">
                  <c:v>1603</c:v>
                </c:pt>
                <c:pt idx="19">
                  <c:v>3707</c:v>
                </c:pt>
              </c:numCache>
            </c:numRef>
          </c:val>
          <c:extLst>
            <c:ext xmlns:c16="http://schemas.microsoft.com/office/drawing/2014/chart" uri="{C3380CC4-5D6E-409C-BE32-E72D297353CC}">
              <c16:uniqueId val="{00000014-920A-4A37-952F-4A22CCC8D1A9}"/>
            </c:ext>
          </c:extLst>
        </c:ser>
        <c:ser>
          <c:idx val="1"/>
          <c:order val="1"/>
          <c:tx>
            <c:strRef>
              <c:f>'F41'!$I$6</c:f>
              <c:strCache>
                <c:ptCount val="1"/>
                <c:pt idx="0">
                  <c:v>Eventuales</c:v>
                </c:pt>
              </c:strCache>
            </c:strRef>
          </c:tx>
          <c:spPr>
            <a:solidFill>
              <a:srgbClr val="7C878E"/>
            </a:solidFill>
            <a:ln>
              <a:noFill/>
            </a:ln>
            <a:effectLst/>
          </c:spPr>
          <c:invertIfNegative val="0"/>
          <c:dLbls>
            <c:dLbl>
              <c:idx val="0"/>
              <c:layout>
                <c:manualLayout>
                  <c:x val="2.4507842719977968E-2"/>
                  <c:y val="2.34329189335401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0A-4A37-952F-4A22CCC8D1A9}"/>
                </c:ext>
              </c:extLst>
            </c:dLbl>
            <c:dLbl>
              <c:idx val="1"/>
              <c:layout>
                <c:manualLayout>
                  <c:x val="2.3050711665811286E-2"/>
                  <c:y val="-1.718394204089798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20A-4A37-952F-4A22CCC8D1A9}"/>
                </c:ext>
              </c:extLst>
            </c:dLbl>
            <c:dLbl>
              <c:idx val="2"/>
              <c:layout>
                <c:manualLayout>
                  <c:x val="1.79505860654540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20A-4A37-952F-4A22CCC8D1A9}"/>
                </c:ext>
              </c:extLst>
            </c:dLbl>
            <c:dLbl>
              <c:idx val="3"/>
              <c:layout>
                <c:manualLayout>
                  <c:x val="3.41459384349610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20A-4A37-952F-4A22CCC8D1A9}"/>
                </c:ext>
              </c:extLst>
            </c:dLbl>
            <c:dLbl>
              <c:idx val="4"/>
              <c:layout>
                <c:manualLayout>
                  <c:x val="2.0421032426590515E-2"/>
                  <c:y val="-8.591971020448990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20A-4A37-952F-4A22CCC8D1A9}"/>
                </c:ext>
              </c:extLst>
            </c:dLbl>
            <c:dLbl>
              <c:idx val="5"/>
              <c:layout>
                <c:manualLayout>
                  <c:x val="1.6392974725536098E-2"/>
                  <c:y val="-8.591971020448990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20A-4A37-952F-4A22CCC8D1A9}"/>
                </c:ext>
              </c:extLst>
            </c:dLbl>
            <c:dLbl>
              <c:idx val="6"/>
              <c:layout>
                <c:manualLayout>
                  <c:x val="-3.40090716005490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20A-4A37-952F-4A22CCC8D1A9}"/>
                </c:ext>
              </c:extLst>
            </c:dLbl>
            <c:dLbl>
              <c:idx val="7"/>
              <c:layout>
                <c:manualLayout>
                  <c:x val="1.99039428497510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20A-4A37-952F-4A22CCC8D1A9}"/>
                </c:ext>
              </c:extLst>
            </c:dLbl>
            <c:dLbl>
              <c:idx val="8"/>
              <c:layout>
                <c:manualLayout>
                  <c:x val="-2.76432616034283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20A-4A37-952F-4A22CCC8D1A9}"/>
                </c:ext>
              </c:extLst>
            </c:dLbl>
            <c:dLbl>
              <c:idx val="9"/>
              <c:layout>
                <c:manualLayout>
                  <c:x val="3.54054471330988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20A-4A37-952F-4A22CCC8D1A9}"/>
                </c:ext>
              </c:extLst>
            </c:dLbl>
            <c:dLbl>
              <c:idx val="10"/>
              <c:layout>
                <c:manualLayout>
                  <c:x val="3.7386511105825602E-2"/>
                  <c:y val="-8.591971020448990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20A-4A37-952F-4A22CCC8D1A9}"/>
                </c:ext>
              </c:extLst>
            </c:dLbl>
            <c:dLbl>
              <c:idx val="11"/>
              <c:layout>
                <c:manualLayout>
                  <c:x val="4.00821201006471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20A-4A37-952F-4A22CCC8D1A9}"/>
                </c:ext>
              </c:extLst>
            </c:dLbl>
            <c:dLbl>
              <c:idx val="12"/>
              <c:layout>
                <c:manualLayout>
                  <c:x val="5.1021619117959938E-2"/>
                  <c:y val="-4.295985510224495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20A-4A37-952F-4A22CCC8D1A9}"/>
                </c:ext>
              </c:extLst>
            </c:dLbl>
            <c:dLbl>
              <c:idx val="13"/>
              <c:layout>
                <c:manualLayout>
                  <c:x val="4.29304524533797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20A-4A37-952F-4A22CCC8D1A9}"/>
                </c:ext>
              </c:extLst>
            </c:dLbl>
            <c:dLbl>
              <c:idx val="15"/>
              <c:layout>
                <c:manualLayout>
                  <c:x val="-2.59746545990177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20A-4A37-952F-4A22CCC8D1A9}"/>
                </c:ext>
              </c:extLst>
            </c:dLbl>
            <c:dLbl>
              <c:idx val="16"/>
              <c:layout>
                <c:manualLayout>
                  <c:x val="-3.3367466586549537E-2"/>
                  <c:y val="2.147992755112247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20A-4A37-952F-4A22CCC8D1A9}"/>
                </c:ext>
              </c:extLst>
            </c:dLbl>
            <c:dLbl>
              <c:idx val="17"/>
              <c:layout>
                <c:manualLayout>
                  <c:x val="4.71322642698279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20A-4A37-952F-4A22CCC8D1A9}"/>
                </c:ext>
              </c:extLst>
            </c:dLbl>
            <c:dLbl>
              <c:idx val="18"/>
              <c:layout>
                <c:manualLayout>
                  <c:x val="0.11625385459567951"/>
                  <c:y val="-1.07399637755612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20A-4A37-952F-4A22CCC8D1A9}"/>
                </c:ext>
              </c:extLst>
            </c:dLbl>
            <c:dLbl>
              <c:idx val="19"/>
              <c:layout>
                <c:manualLayout>
                  <c:x val="5.9303230975301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20A-4A37-952F-4A22CCC8D1A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'F41'!$B$112:$B$131</c:f>
              <c:strCache>
                <c:ptCount val="20"/>
                <c:pt idx="0">
                  <c:v>Tomatlán</c:v>
                </c:pt>
                <c:pt idx="1">
                  <c:v>Tapalpa</c:v>
                </c:pt>
                <c:pt idx="2">
                  <c:v>Encarnación de Díaz</c:v>
                </c:pt>
                <c:pt idx="3">
                  <c:v>Teuchitlán</c:v>
                </c:pt>
                <c:pt idx="4">
                  <c:v>Tala</c:v>
                </c:pt>
                <c:pt idx="5">
                  <c:v>El Arenal</c:v>
                </c:pt>
                <c:pt idx="6">
                  <c:v>Ocotlán</c:v>
                </c:pt>
                <c:pt idx="7">
                  <c:v>San Juan de los Lagos</c:v>
                </c:pt>
                <c:pt idx="8">
                  <c:v>Casimiro Castillo</c:v>
                </c:pt>
                <c:pt idx="9">
                  <c:v>Zacoalco de Torres</c:v>
                </c:pt>
                <c:pt idx="10">
                  <c:v>Tuxpan</c:v>
                </c:pt>
                <c:pt idx="11">
                  <c:v>Zapotlán el Grande</c:v>
                </c:pt>
                <c:pt idx="12">
                  <c:v>Autlán de Navarro</c:v>
                </c:pt>
                <c:pt idx="13">
                  <c:v>Tamazula de Gordiano</c:v>
                </c:pt>
                <c:pt idx="14">
                  <c:v>Tepatitlán de Morelos</c:v>
                </c:pt>
                <c:pt idx="15">
                  <c:v>Lagos de Moreno</c:v>
                </c:pt>
                <c:pt idx="16">
                  <c:v>Tlajomulco de Zúñiga</c:v>
                </c:pt>
                <c:pt idx="17">
                  <c:v>Puerto Vallarta</c:v>
                </c:pt>
                <c:pt idx="18">
                  <c:v>Guadalajara</c:v>
                </c:pt>
                <c:pt idx="19">
                  <c:v>Zapopan</c:v>
                </c:pt>
              </c:strCache>
            </c:strRef>
          </c:cat>
          <c:val>
            <c:numRef>
              <c:f>'F41'!$I$112:$I$131</c:f>
              <c:numCache>
                <c:formatCode>#,##0</c:formatCode>
                <c:ptCount val="20"/>
                <c:pt idx="0">
                  <c:v>42</c:v>
                </c:pt>
                <c:pt idx="1">
                  <c:v>62</c:v>
                </c:pt>
                <c:pt idx="2">
                  <c:v>1</c:v>
                </c:pt>
                <c:pt idx="3">
                  <c:v>128</c:v>
                </c:pt>
                <c:pt idx="4">
                  <c:v>69</c:v>
                </c:pt>
                <c:pt idx="5">
                  <c:v>37</c:v>
                </c:pt>
                <c:pt idx="6">
                  <c:v>-176</c:v>
                </c:pt>
                <c:pt idx="7">
                  <c:v>47</c:v>
                </c:pt>
                <c:pt idx="8">
                  <c:v>-74</c:v>
                </c:pt>
                <c:pt idx="9">
                  <c:v>198</c:v>
                </c:pt>
                <c:pt idx="10">
                  <c:v>229</c:v>
                </c:pt>
                <c:pt idx="11">
                  <c:v>192</c:v>
                </c:pt>
                <c:pt idx="12">
                  <c:v>391</c:v>
                </c:pt>
                <c:pt idx="13">
                  <c:v>182</c:v>
                </c:pt>
                <c:pt idx="14">
                  <c:v>10</c:v>
                </c:pt>
                <c:pt idx="15">
                  <c:v>-22</c:v>
                </c:pt>
                <c:pt idx="16">
                  <c:v>-109</c:v>
                </c:pt>
                <c:pt idx="17">
                  <c:v>328</c:v>
                </c:pt>
                <c:pt idx="18">
                  <c:v>1176</c:v>
                </c:pt>
                <c:pt idx="19">
                  <c:v>481</c:v>
                </c:pt>
              </c:numCache>
            </c:numRef>
          </c:val>
          <c:extLst>
            <c:ext xmlns:c16="http://schemas.microsoft.com/office/drawing/2014/chart" uri="{C3380CC4-5D6E-409C-BE32-E72D297353CC}">
              <c16:uniqueId val="{00000028-920A-4A37-952F-4A22CCC8D1A9}"/>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'F42'!$G$6</c:f>
              <c:strCache>
                <c:ptCount val="1"/>
                <c:pt idx="0">
                  <c:v>Nuevos</c:v>
                </c:pt>
              </c:strCache>
            </c:strRef>
          </c:tx>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982-417F-A6F5-6BE0A350F031}"/>
              </c:ext>
            </c:extLst>
          </c:dPt>
          <c:dPt>
            <c:idx val="7"/>
            <c:invertIfNegative val="0"/>
            <c:bubble3D val="0"/>
            <c:extLst>
              <c:ext xmlns:c16="http://schemas.microsoft.com/office/drawing/2014/chart" uri="{C3380CC4-5D6E-409C-BE32-E72D297353CC}">
                <c16:uniqueId val="{00000002-2982-417F-A6F5-6BE0A350F031}"/>
              </c:ext>
            </c:extLst>
          </c:dPt>
          <c:dLbls>
            <c:dLbl>
              <c:idx val="0"/>
              <c:layout>
                <c:manualLayout>
                  <c:x val="-6.39999892493456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2-417F-A6F5-6BE0A350F03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'F42'!$B$7:$B$26</c:f>
              <c:strCache>
                <c:ptCount val="20"/>
                <c:pt idx="0">
                  <c:v>Zapotiltic</c:v>
                </c:pt>
                <c:pt idx="1">
                  <c:v>Poncitlán</c:v>
                </c:pt>
                <c:pt idx="2">
                  <c:v>Zapotlanejo</c:v>
                </c:pt>
                <c:pt idx="3">
                  <c:v>El Salto</c:v>
                </c:pt>
                <c:pt idx="4">
                  <c:v>Tonalá</c:v>
                </c:pt>
                <c:pt idx="5">
                  <c:v>Tuxcacuesco</c:v>
                </c:pt>
                <c:pt idx="6">
                  <c:v>Tlaquepaque</c:v>
                </c:pt>
                <c:pt idx="7">
                  <c:v>Zapotlán del Rey</c:v>
                </c:pt>
                <c:pt idx="8">
                  <c:v>Sayula</c:v>
                </c:pt>
                <c:pt idx="9">
                  <c:v>Ayotlán</c:v>
                </c:pt>
                <c:pt idx="10">
                  <c:v>Juanacatlán</c:v>
                </c:pt>
                <c:pt idx="11">
                  <c:v>Villa Corona</c:v>
                </c:pt>
                <c:pt idx="12">
                  <c:v>San Martín de Bolaños</c:v>
                </c:pt>
                <c:pt idx="13">
                  <c:v>Atoyac</c:v>
                </c:pt>
                <c:pt idx="14">
                  <c:v>Acatic</c:v>
                </c:pt>
                <c:pt idx="15">
                  <c:v>Talpa de Allende</c:v>
                </c:pt>
                <c:pt idx="16">
                  <c:v>Cuautla</c:v>
                </c:pt>
                <c:pt idx="17">
                  <c:v>Tolimán</c:v>
                </c:pt>
                <c:pt idx="18">
                  <c:v>Zapotitlán de Vadillo</c:v>
                </c:pt>
                <c:pt idx="19">
                  <c:v>Bolaños</c:v>
                </c:pt>
              </c:strCache>
            </c:strRef>
          </c:cat>
          <c:val>
            <c:numRef>
              <c:f>'F42'!$G$7:$G$26</c:f>
              <c:numCache>
                <c:formatCode>#,##0</c:formatCode>
                <c:ptCount val="20"/>
                <c:pt idx="0">
                  <c:v>-427</c:v>
                </c:pt>
                <c:pt idx="1">
                  <c:v>-211</c:v>
                </c:pt>
                <c:pt idx="2">
                  <c:v>-181</c:v>
                </c:pt>
                <c:pt idx="3">
                  <c:v>-179</c:v>
                </c:pt>
                <c:pt idx="4">
                  <c:v>-174</c:v>
                </c:pt>
                <c:pt idx="5">
                  <c:v>-173</c:v>
                </c:pt>
                <c:pt idx="6">
                  <c:v>-172</c:v>
                </c:pt>
                <c:pt idx="7">
                  <c:v>-155</c:v>
                </c:pt>
                <c:pt idx="8">
                  <c:v>-50</c:v>
                </c:pt>
                <c:pt idx="9">
                  <c:v>-32</c:v>
                </c:pt>
                <c:pt idx="10">
                  <c:v>-23</c:v>
                </c:pt>
                <c:pt idx="11">
                  <c:v>-16</c:v>
                </c:pt>
                <c:pt idx="12">
                  <c:v>-11</c:v>
                </c:pt>
                <c:pt idx="13">
                  <c:v>-10</c:v>
                </c:pt>
                <c:pt idx="14">
                  <c:v>-8</c:v>
                </c:pt>
                <c:pt idx="15">
                  <c:v>-8</c:v>
                </c:pt>
                <c:pt idx="16">
                  <c:v>-6</c:v>
                </c:pt>
                <c:pt idx="17">
                  <c:v>-6</c:v>
                </c:pt>
                <c:pt idx="18">
                  <c:v>-5</c:v>
                </c:pt>
                <c:pt idx="19">
                  <c:v>-5</c:v>
                </c:pt>
              </c:numCache>
            </c:numRef>
          </c:val>
          <c:extLst>
            <c:ext xmlns:c16="http://schemas.microsoft.com/office/drawing/2014/chart" uri="{C3380CC4-5D6E-409C-BE32-E72D297353CC}">
              <c16:uniqueId val="{00000003-2982-417F-A6F5-6BE0A350F03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709164307217499E-2"/>
          <c:y val="0.18551639913905363"/>
          <c:w val="0.89966840367081913"/>
          <c:h val="0.54751260804441326"/>
        </c:manualLayout>
      </c:layout>
      <c:barChart>
        <c:barDir val="col"/>
        <c:grouping val="clustered"/>
        <c:varyColors val="0"/>
        <c:ser>
          <c:idx val="0"/>
          <c:order val="0"/>
          <c:tx>
            <c:strRef>
              <c:f>'F44'!$A$6</c:f>
              <c:strCache>
                <c:ptCount val="1"/>
                <c:pt idx="0">
                  <c:v>2013</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F5-4199-8C64-8585040D9F51}"/>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F5-4199-8C64-8585040D9F51}"/>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F5-4199-8C64-8585040D9F51}"/>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F5-4199-8C64-8585040D9F51}"/>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'F44'!$B$6:$I$6</c:f>
              <c:numCache>
                <c:formatCode>#,##0</c:formatCode>
                <c:ptCount val="8"/>
                <c:pt idx="0">
                  <c:v>70246</c:v>
                </c:pt>
                <c:pt idx="1">
                  <c:v>282499</c:v>
                </c:pt>
                <c:pt idx="2">
                  <c:v>98394</c:v>
                </c:pt>
                <c:pt idx="3">
                  <c:v>9369</c:v>
                </c:pt>
                <c:pt idx="4">
                  <c:v>347298</c:v>
                </c:pt>
                <c:pt idx="5">
                  <c:v>3034</c:v>
                </c:pt>
                <c:pt idx="6">
                  <c:v>523456</c:v>
                </c:pt>
                <c:pt idx="7">
                  <c:v>62952</c:v>
                </c:pt>
              </c:numCache>
            </c:numRef>
          </c:val>
          <c:extLst>
            <c:ext xmlns:c16="http://schemas.microsoft.com/office/drawing/2014/chart" uri="{C3380CC4-5D6E-409C-BE32-E72D297353CC}">
              <c16:uniqueId val="{00000004-7CF5-4199-8C64-8585040D9F51}"/>
            </c:ext>
          </c:extLst>
        </c:ser>
        <c:ser>
          <c:idx val="1"/>
          <c:order val="1"/>
          <c:tx>
            <c:strRef>
              <c:f>'F44'!$A$7</c:f>
              <c:strCache>
                <c:ptCount val="1"/>
                <c:pt idx="0">
                  <c:v>2014</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'F44'!$B$7:$I$7</c:f>
              <c:numCache>
                <c:formatCode>#,##0</c:formatCode>
                <c:ptCount val="8"/>
                <c:pt idx="0">
                  <c:v>77509</c:v>
                </c:pt>
                <c:pt idx="1">
                  <c:v>295797</c:v>
                </c:pt>
                <c:pt idx="2">
                  <c:v>107248</c:v>
                </c:pt>
                <c:pt idx="3">
                  <c:v>9548</c:v>
                </c:pt>
                <c:pt idx="4">
                  <c:v>363344</c:v>
                </c:pt>
                <c:pt idx="5">
                  <c:v>2860</c:v>
                </c:pt>
                <c:pt idx="6">
                  <c:v>540644</c:v>
                </c:pt>
                <c:pt idx="7">
                  <c:v>66390</c:v>
                </c:pt>
              </c:numCache>
            </c:numRef>
          </c:val>
          <c:extLst>
            <c:ext xmlns:c16="http://schemas.microsoft.com/office/drawing/2014/chart" uri="{C3380CC4-5D6E-409C-BE32-E72D297353CC}">
              <c16:uniqueId val="{00000005-7CF5-4199-8C64-8585040D9F51}"/>
            </c:ext>
          </c:extLst>
        </c:ser>
        <c:ser>
          <c:idx val="2"/>
          <c:order val="2"/>
          <c:tx>
            <c:strRef>
              <c:f>'F44'!$A$8</c:f>
              <c:strCache>
                <c:ptCount val="1"/>
                <c:pt idx="0">
                  <c:v>2015</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7CF5-4199-8C64-8585040D9F51}"/>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'F44'!$B$8:$I$8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7-7CF5-4199-8C64-8585040D9F51}"/>
            </c:ext>
          </c:extLst>
        </c:ser>
        <c:ser>
          <c:idx val="3"/>
          <c:order val="3"/>
          <c:tx>
            <c:strRef>
              <c:f>'F44'!$A$9</c:f>
              <c:strCache>
                <c:ptCount val="1"/>
                <c:pt idx="0">
                  <c:v>2016</c:v>
                </c:pt>
              </c:strCache>
            </c:strRef>
          </c:tx>
          <c:spPr>
            <a:solidFill>
              <a:srgbClr val="C495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'F44'!$B$9:$I$9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8-7CF5-4199-8C64-8585040D9F51}"/>
            </c:ext>
          </c:extLst>
        </c:ser>
        <c:ser>
          <c:idx val="4"/>
          <c:order val="4"/>
          <c:tx>
            <c:strRef>
              <c:f>'F44'!$A$10</c:f>
              <c:strCache>
                <c:ptCount val="1"/>
                <c:pt idx="0">
                  <c:v>2017</c:v>
                </c:pt>
              </c:strCache>
            </c:strRef>
          </c:tx>
          <c:spPr>
            <a:solidFill>
              <a:srgbClr val="BDCFD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'F44'!$B$10:$I$10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9-7CF5-4199-8C64-8585040D9F51}"/>
            </c:ext>
          </c:extLst>
        </c:ser>
        <c:ser>
          <c:idx val="5"/>
          <c:order val="5"/>
          <c:tx>
            <c:strRef>
              <c:f>'F44'!$A$11</c:f>
              <c:strCache>
                <c:ptCount val="1"/>
                <c:pt idx="0">
                  <c:v>2018</c:v>
                </c:pt>
              </c:strCache>
            </c:strRef>
          </c:tx>
          <c:spPr>
            <a:solidFill>
              <a:srgbClr val="393D3F"/>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'F44'!$B$11:$I$11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A-7CF5-4199-8C64-8585040D9F51}"/>
            </c:ext>
          </c:extLst>
        </c:ser>
        <c:ser>
          <c:idx val="6"/>
          <c:order val="6"/>
          <c:tx>
            <c:strRef>
              <c:f>'F44'!$A$22</c:f>
              <c:strCache>
                <c:ptCount val="1"/>
                <c:pt idx="0">
                  <c:v>nov-19</c:v>
                </c:pt>
              </c:strCache>
            </c:strRef>
          </c:tx>
          <c:spPr>
            <a:solidFill>
              <a:srgbClr val="7C878E"/>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'F44'!$B$22:$I$22</c:f>
              <c:numCache>
                <c:formatCode>#,##0</c:formatCode>
                <c:ptCount val="8"/>
                <c:pt idx="0">
                  <c:v>109812</c:v>
                </c:pt>
                <c:pt idx="1">
                  <c:v>368314</c:v>
                </c:pt>
                <c:pt idx="2">
                  <c:v>149756</c:v>
                </c:pt>
                <c:pt idx="3">
                  <c:v>9637</c:v>
                </c:pt>
                <c:pt idx="4">
                  <c:v>464750</c:v>
                </c:pt>
                <c:pt idx="5">
                  <c:v>2735</c:v>
                </c:pt>
                <c:pt idx="6">
                  <c:v>648166</c:v>
                </c:pt>
                <c:pt idx="7">
                  <c:v>86980</c:v>
                </c:pt>
              </c:numCache>
            </c:numRef>
          </c:val>
          <c:extLst>
            <c:ext xmlns:c16="http://schemas.microsoft.com/office/drawing/2014/chart" uri="{C3380CC4-5D6E-409C-BE32-E72D297353CC}">
              <c16:uniqueId val="{0000000B-7CF5-4199-8C64-8585040D9F51}"/>
            </c:ext>
          </c:extLst>
        </c:ser>
        <c:dLbls>
          <c:showLegendKey val="0"/>
          <c:showVal val="0"/>
          <c:showCatName val="0"/>
          <c:showSerName val="0"/>
          <c:showPercent val="0"/>
          <c:showBubbleSize val="0"/>
        </c:dLbls>
        <c:gapWidth val="150"/>
        <c:axId val="223818112"/>
        <c:axId val="223819648"/>
      </c:barChart>
      <c:catAx>
        <c:axId val="223818112"/>
        <c:scaling>
          <c:orientation val="minMax"/>
        </c:scaling>
        <c:delete val="0"/>
        <c:axPos val="b"/>
        <c:numFmt formatCode="General" sourceLinked="0"/>
        <c:majorTickMark val="out"/>
        <c:minorTickMark val="none"/>
        <c:tickLblPos val="nextTo"/>
        <c:crossAx val="223819648"/>
        <c:crosses val="autoZero"/>
        <c:auto val="1"/>
        <c:lblAlgn val="ctr"/>
        <c:lblOffset val="100"/>
        <c:noMultiLvlLbl val="0"/>
      </c:catAx>
      <c:valAx>
        <c:axId val="223819648"/>
        <c:scaling>
          <c:orientation val="minMax"/>
        </c:scaling>
        <c:delete val="1"/>
        <c:axPos val="l"/>
        <c:majorGridlines>
          <c:spPr>
            <a:ln>
              <a:noFill/>
            </a:ln>
          </c:spPr>
        </c:majorGridlines>
        <c:numFmt formatCode="#,##0" sourceLinked="1"/>
        <c:majorTickMark val="out"/>
        <c:minorTickMark val="none"/>
        <c:tickLblPos val="nextTo"/>
        <c:crossAx val="223818112"/>
        <c:crosses val="autoZero"/>
        <c:crossBetween val="between"/>
      </c:valAx>
    </c:plotArea>
    <c:legend>
      <c:legendPos val="r"/>
      <c:layout>
        <c:manualLayout>
          <c:xMode val="edge"/>
          <c:yMode val="edge"/>
          <c:x val="3.9764721669313177E-2"/>
          <c:y val="0.90612659464078615"/>
          <c:w val="0.93077866988720659"/>
          <c:h val="6.5966428615027772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spPr>
            <a:ln>
              <a:noFill/>
            </a:ln>
          </c:spPr>
          <c:dPt>
            <c:idx val="0"/>
            <c:bubble3D val="0"/>
            <c:spPr>
              <a:solidFill>
                <a:srgbClr val="BDCFD6"/>
              </a:solidFill>
              <a:ln>
                <a:noFill/>
              </a:ln>
            </c:spPr>
            <c:extLst>
              <c:ext xmlns:c16="http://schemas.microsoft.com/office/drawing/2014/chart" uri="{C3380CC4-5D6E-409C-BE32-E72D297353CC}">
                <c16:uniqueId val="{00000001-079A-4483-854D-CEED3EDBA864}"/>
              </c:ext>
            </c:extLst>
          </c:dPt>
          <c:dPt>
            <c:idx val="1"/>
            <c:bubble3D val="0"/>
            <c:spPr>
              <a:solidFill>
                <a:srgbClr val="FAD496"/>
              </a:solidFill>
              <a:ln>
                <a:noFill/>
              </a:ln>
            </c:spPr>
            <c:extLst>
              <c:ext xmlns:c16="http://schemas.microsoft.com/office/drawing/2014/chart" uri="{C3380CC4-5D6E-409C-BE32-E72D297353CC}">
                <c16:uniqueId val="{00000003-079A-4483-854D-CEED3EDBA864}"/>
              </c:ext>
            </c:extLst>
          </c:dPt>
          <c:dPt>
            <c:idx val="2"/>
            <c:bubble3D val="0"/>
            <c:spPr>
              <a:solidFill>
                <a:srgbClr val="663300"/>
              </a:solidFill>
              <a:ln>
                <a:noFill/>
              </a:ln>
            </c:spPr>
            <c:extLst>
              <c:ext xmlns:c16="http://schemas.microsoft.com/office/drawing/2014/chart" uri="{C3380CC4-5D6E-409C-BE32-E72D297353CC}">
                <c16:uniqueId val="{00000005-079A-4483-854D-CEED3EDBA864}"/>
              </c:ext>
            </c:extLst>
          </c:dPt>
          <c:dPt>
            <c:idx val="3"/>
            <c:bubble3D val="0"/>
            <c:spPr>
              <a:solidFill>
                <a:srgbClr val="95682B"/>
              </a:solidFill>
              <a:ln>
                <a:noFill/>
              </a:ln>
            </c:spPr>
            <c:extLst>
              <c:ext xmlns:c16="http://schemas.microsoft.com/office/drawing/2014/chart" uri="{C3380CC4-5D6E-409C-BE32-E72D297353CC}">
                <c16:uniqueId val="{00000007-079A-4483-854D-CEED3EDBA864}"/>
              </c:ext>
            </c:extLst>
          </c:dPt>
          <c:dPt>
            <c:idx val="4"/>
            <c:bubble3D val="0"/>
            <c:spPr>
              <a:solidFill>
                <a:srgbClr val="FBBB27"/>
              </a:solidFill>
              <a:ln>
                <a:noFill/>
              </a:ln>
            </c:spPr>
            <c:extLst>
              <c:ext xmlns:c16="http://schemas.microsoft.com/office/drawing/2014/chart" uri="{C3380CC4-5D6E-409C-BE32-E72D297353CC}">
                <c16:uniqueId val="{00000009-079A-4483-854D-CEED3EDBA864}"/>
              </c:ext>
            </c:extLst>
          </c:dPt>
          <c:dPt>
            <c:idx val="5"/>
            <c:bubble3D val="0"/>
            <c:spPr>
              <a:solidFill>
                <a:srgbClr val="663300"/>
              </a:solidFill>
              <a:ln>
                <a:noFill/>
              </a:ln>
            </c:spPr>
            <c:extLst>
              <c:ext xmlns:c16="http://schemas.microsoft.com/office/drawing/2014/chart" uri="{C3380CC4-5D6E-409C-BE32-E72D297353CC}">
                <c16:uniqueId val="{0000000B-079A-4483-854D-CEED3EDBA864}"/>
              </c:ext>
            </c:extLst>
          </c:dPt>
          <c:dPt>
            <c:idx val="6"/>
            <c:bubble3D val="0"/>
            <c:spPr>
              <a:solidFill>
                <a:srgbClr val="7C878E"/>
              </a:solidFill>
              <a:ln>
                <a:noFill/>
              </a:ln>
            </c:spPr>
            <c:extLst>
              <c:ext xmlns:c16="http://schemas.microsoft.com/office/drawing/2014/chart" uri="{C3380CC4-5D6E-409C-BE32-E72D297353CC}">
                <c16:uniqueId val="{0000000D-079A-4483-854D-CEED3EDBA864}"/>
              </c:ext>
            </c:extLst>
          </c:dPt>
          <c:dPt>
            <c:idx val="7"/>
            <c:bubble3D val="0"/>
            <c:spPr>
              <a:solidFill>
                <a:srgbClr val="393D3F"/>
              </a:solidFill>
              <a:ln>
                <a:noFill/>
              </a:ln>
            </c:spPr>
            <c:extLst>
              <c:ext xmlns:c16="http://schemas.microsoft.com/office/drawing/2014/chart" uri="{C3380CC4-5D6E-409C-BE32-E72D297353CC}">
                <c16:uniqueId val="{0000000F-079A-4483-854D-CEED3EDBA864}"/>
              </c:ext>
            </c:extLst>
          </c:dPt>
          <c:dLbls>
            <c:dLbl>
              <c:idx val="0"/>
              <c:layout>
                <c:manualLayout>
                  <c:x val="5.5349240704102541E-2"/>
                  <c:y val="1.7055539650730031E-3"/>
                </c:manualLayout>
              </c:layout>
              <c:tx>
                <c:rich>
                  <a:bodyPr/>
                  <a:lstStyle/>
                  <a:p>
                    <a:r>
                      <a:rPr lang="en-US"/>
                      <a:t>Agricultura, ganadería, silvicultura, pesca y caza</a:t>
                    </a:r>
                  </a:p>
                  <a:p>
                    <a:r>
                      <a:rPr lang="en-US"/>
                      <a:t>6.0%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9A-4483-854D-CEED3EDBA864}"/>
                </c:ext>
              </c:extLst>
            </c:dLbl>
            <c:dLbl>
              <c:idx val="1"/>
              <c:layout>
                <c:manualLayout>
                  <c:x val="8.2189144569407749E-2"/>
                  <c:y val="8.2104685561599389E-2"/>
                </c:manualLayout>
              </c:layout>
              <c:tx>
                <c:rich>
                  <a:bodyPr/>
                  <a:lstStyle/>
                  <a:p>
                    <a:r>
                      <a:rPr lang="en-US"/>
                      <a:t>Comercio</a:t>
                    </a:r>
                  </a:p>
                  <a:p>
                    <a:r>
                      <a:rPr lang="en-US"/>
                      <a:t> 20.0%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9A-4483-854D-CEED3EDBA864}"/>
                </c:ext>
              </c:extLst>
            </c:dLbl>
            <c:dLbl>
              <c:idx val="2"/>
              <c:layout>
                <c:manualLayout>
                  <c:x val="3.8412980839452403E-2"/>
                  <c:y val="-3.1477955911823646E-2"/>
                </c:manualLayout>
              </c:layout>
              <c:tx>
                <c:rich>
                  <a:bodyPr/>
                  <a:lstStyle/>
                  <a:p>
                    <a:r>
                      <a:rPr lang="en-US"/>
                      <a:t>Industria de la construcción,</a:t>
                    </a:r>
                  </a:p>
                  <a:p>
                    <a:r>
                      <a:rPr lang="en-US"/>
                      <a:t>8.1%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9A-4483-854D-CEED3EDBA864}"/>
                </c:ext>
              </c:extLst>
            </c:dLbl>
            <c:dLbl>
              <c:idx val="3"/>
              <c:layout>
                <c:manualLayout>
                  <c:x val="4.705377257859631E-2"/>
                  <c:y val="5.7704695104494705E-2"/>
                </c:manualLayout>
              </c:layout>
              <c:tx>
                <c:rich>
                  <a:bodyPr/>
                  <a:lstStyle/>
                  <a:p>
                    <a:r>
                      <a:rPr lang="en-US"/>
                      <a:t>Industria eléctrica, captación y suministro de agua potable</a:t>
                    </a:r>
                  </a:p>
                  <a:p>
                    <a:r>
                      <a:rPr lang="en-US"/>
                      <a:t> 0.5%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9A-4483-854D-CEED3EDBA864}"/>
                </c:ext>
              </c:extLst>
            </c:dLbl>
            <c:dLbl>
              <c:idx val="4"/>
              <c:layout>
                <c:manualLayout>
                  <c:x val="0.12452045517919029"/>
                  <c:y val="-2.7488309953239815E-3"/>
                </c:manualLayout>
              </c:layout>
              <c:tx>
                <c:rich>
                  <a:bodyPr/>
                  <a:lstStyle/>
                  <a:p>
                    <a:r>
                      <a:rPr lang="en-US"/>
                      <a:t>Industrias de transformación,</a:t>
                    </a:r>
                  </a:p>
                  <a:p>
                    <a:r>
                      <a:rPr lang="en-US"/>
                      <a:t>25.3%</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9A-4483-854D-CEED3EDBA864}"/>
                </c:ext>
              </c:extLst>
            </c:dLbl>
            <c:dLbl>
              <c:idx val="5"/>
              <c:layout>
                <c:manualLayout>
                  <c:x val="-6.5184280295485827E-2"/>
                  <c:y val="-1.0244298120049624E-2"/>
                </c:manualLayout>
              </c:layout>
              <c:tx>
                <c:rich>
                  <a:bodyPr/>
                  <a:lstStyle/>
                  <a:p>
                    <a:r>
                      <a:rPr lang="en-US"/>
                      <a:t>Industrias extractivas 0.1%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9A-4483-854D-CEED3EDBA864}"/>
                </c:ext>
              </c:extLst>
            </c:dLbl>
            <c:dLbl>
              <c:idx val="6"/>
              <c:layout>
                <c:manualLayout>
                  <c:x val="-5.509420934524837E-3"/>
                  <c:y val="-5.3027483538505581E-2"/>
                </c:manualLayout>
              </c:layout>
              <c:tx>
                <c:rich>
                  <a:bodyPr/>
                  <a:lstStyle/>
                  <a:p>
                    <a:r>
                      <a:rPr lang="en-US"/>
                      <a:t>Servicios,</a:t>
                    </a:r>
                  </a:p>
                  <a:p>
                    <a:r>
                      <a:rPr lang="en-US"/>
                      <a:t>35.2%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9A-4483-854D-CEED3EDBA864}"/>
                </c:ext>
              </c:extLst>
            </c:dLbl>
            <c:dLbl>
              <c:idx val="7"/>
              <c:layout>
                <c:manualLayout>
                  <c:x val="-9.3439736559068398E-2"/>
                  <c:y val="-1.0420841683366733E-2"/>
                </c:manualLayout>
              </c:layout>
              <c:tx>
                <c:rich>
                  <a:bodyPr/>
                  <a:lstStyle/>
                  <a:p>
                    <a:r>
                      <a:rPr lang="en-US"/>
                      <a:t>Transportes y comunicaciones</a:t>
                    </a:r>
                  </a:p>
                  <a:p>
                    <a:r>
                      <a:rPr lang="en-US"/>
                      <a:t>4.7%</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79A-4483-854D-CEED3EDBA864}"/>
                </c:ext>
              </c:extLst>
            </c:dLbl>
            <c:spPr>
              <a:noFill/>
              <a:ln>
                <a:noFill/>
              </a:ln>
              <a:effectLst/>
            </c:spPr>
            <c:showLegendKey val="0"/>
            <c:showVal val="1"/>
            <c:showCatName val="1"/>
            <c:showSerName val="0"/>
            <c:showPercent val="0"/>
            <c:showBubbleSize val="0"/>
            <c:showLeaderLines val="1"/>
            <c:leaderLines>
              <c:spPr>
                <a:ln>
                  <a:solidFill>
                    <a:srgbClr val="BA9B44"/>
                  </a:solidFill>
                </a:ln>
              </c:spPr>
            </c:leaderLines>
            <c:extLst>
              <c:ext xmlns:c15="http://schemas.microsoft.com/office/drawing/2012/chart" uri="{CE6537A1-D6FC-4f65-9D91-7224C49458BB}"/>
            </c:extLst>
          </c:dLbls>
          <c:cat>
            <c:strRef>
              <c:f>'F45'!$A$6:$A$13</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'F45'!$B$6:$B$13</c:f>
              <c:numCache>
                <c:formatCode>0.0%</c:formatCode>
                <c:ptCount val="8"/>
                <c:pt idx="0">
                  <c:v>5.9675569926364698E-2</c:v>
                </c:pt>
                <c:pt idx="1">
                  <c:v>0.20015433524440943</c:v>
                </c:pt>
                <c:pt idx="2">
                  <c:v>8.138249599217455E-2</c:v>
                </c:pt>
                <c:pt idx="3">
                  <c:v>5.237073064695813E-3</c:v>
                </c:pt>
                <c:pt idx="4">
                  <c:v>0.25256093253267398</c:v>
                </c:pt>
                <c:pt idx="5">
                  <c:v>1.4862918783794799E-3</c:v>
                </c:pt>
                <c:pt idx="6">
                  <c:v>0.35223541559112032</c:v>
                </c:pt>
                <c:pt idx="7">
                  <c:v>4.7267885770181782E-2</c:v>
                </c:pt>
              </c:numCache>
            </c:numRef>
          </c:val>
          <c:extLst>
            <c:ext xmlns:c16="http://schemas.microsoft.com/office/drawing/2014/chart" uri="{C3380CC4-5D6E-409C-BE32-E72D297353CC}">
              <c16:uniqueId val="{00000010-079A-4483-854D-CEED3EDBA86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388-4BCC-A9C3-A99D8CFB1E0C}"/>
              </c:ext>
            </c:extLst>
          </c:dPt>
          <c:dPt>
            <c:idx val="5"/>
            <c:invertIfNegative val="0"/>
            <c:bubble3D val="0"/>
            <c:extLst>
              <c:ext xmlns:c16="http://schemas.microsoft.com/office/drawing/2014/chart" uri="{C3380CC4-5D6E-409C-BE32-E72D297353CC}">
                <c16:uniqueId val="{00000002-B388-4BCC-A9C3-A99D8CFB1E0C}"/>
              </c:ext>
            </c:extLst>
          </c:dPt>
          <c:dPt>
            <c:idx val="6"/>
            <c:invertIfNegative val="0"/>
            <c:bubble3D val="0"/>
            <c:spPr>
              <a:solidFill>
                <a:srgbClr val="FBBB27"/>
              </a:solidFill>
              <a:ln>
                <a:noFill/>
              </a:ln>
              <a:effectLst/>
            </c:spPr>
            <c:extLst>
              <c:ext xmlns:c16="http://schemas.microsoft.com/office/drawing/2014/chart" uri="{C3380CC4-5D6E-409C-BE32-E72D297353CC}">
                <c16:uniqueId val="{00000004-B388-4BCC-A9C3-A99D8CFB1E0C}"/>
              </c:ext>
            </c:extLst>
          </c:dPt>
          <c:dPt>
            <c:idx val="17"/>
            <c:invertIfNegative val="0"/>
            <c:bubble3D val="0"/>
            <c:extLst>
              <c:ext xmlns:c16="http://schemas.microsoft.com/office/drawing/2014/chart" uri="{C3380CC4-5D6E-409C-BE32-E72D297353CC}">
                <c16:uniqueId val="{00000005-B388-4BCC-A9C3-A99D8CFB1E0C}"/>
              </c:ext>
            </c:extLst>
          </c:dPt>
          <c:dPt>
            <c:idx val="18"/>
            <c:invertIfNegative val="0"/>
            <c:bubble3D val="0"/>
            <c:extLst>
              <c:ext xmlns:c16="http://schemas.microsoft.com/office/drawing/2014/chart" uri="{C3380CC4-5D6E-409C-BE32-E72D297353CC}">
                <c16:uniqueId val="{00000006-B388-4BCC-A9C3-A99D8CFB1E0C}"/>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'F46'!$A$6:$A$12</c:f>
              <c:numCache>
                <c:formatCode>General</c:formatCode>
                <c:ptCount val="7"/>
                <c:pt idx="0">
                  <c:v>2013</c:v>
                </c:pt>
                <c:pt idx="1">
                  <c:v>2014</c:v>
                </c:pt>
                <c:pt idx="2">
                  <c:v>2015</c:v>
                </c:pt>
                <c:pt idx="3">
                  <c:v>2016</c:v>
                </c:pt>
                <c:pt idx="4">
                  <c:v>2017</c:v>
                </c:pt>
                <c:pt idx="5">
                  <c:v>2018</c:v>
                </c:pt>
                <c:pt idx="6" formatCode="mmm\-yy">
                  <c:v>43770</c:v>
                </c:pt>
              </c:numCache>
            </c:numRef>
          </c:cat>
          <c:val>
            <c:numRef>
              <c:f>'F46'!$B$6:$B$12</c:f>
              <c:numCache>
                <c:formatCode>#,##0</c:formatCode>
                <c:ptCount val="7"/>
                <c:pt idx="0">
                  <c:v>70246</c:v>
                </c:pt>
                <c:pt idx="1">
                  <c:v>77509</c:v>
                </c:pt>
                <c:pt idx="2">
                  <c:v>82606</c:v>
                </c:pt>
                <c:pt idx="3">
                  <c:v>89558</c:v>
                </c:pt>
                <c:pt idx="4">
                  <c:v>96726</c:v>
                </c:pt>
                <c:pt idx="5">
                  <c:v>104065</c:v>
                </c:pt>
                <c:pt idx="6">
                  <c:v>109812</c:v>
                </c:pt>
              </c:numCache>
            </c:numRef>
          </c:val>
          <c:extLst>
            <c:ext xmlns:c16="http://schemas.microsoft.com/office/drawing/2014/chart" uri="{C3380CC4-5D6E-409C-BE32-E72D297353CC}">
              <c16:uniqueId val="{00000007-B388-4BCC-A9C3-A99D8CFB1E0C}"/>
            </c:ext>
          </c:extLst>
        </c:ser>
        <c:dLbls>
          <c:dLblPos val="outEnd"/>
          <c:showLegendKey val="0"/>
          <c:showVal val="1"/>
          <c:showCatName val="0"/>
          <c:showSerName val="0"/>
          <c:showPercent val="0"/>
          <c:showBubbleSize val="0"/>
        </c:dLbls>
        <c:gapWidth val="80"/>
        <c:overlap val="-27"/>
        <c:axId val="223156480"/>
        <c:axId val="223844224"/>
      </c:barChart>
      <c:catAx>
        <c:axId val="223156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3844224"/>
        <c:crosses val="autoZero"/>
        <c:auto val="1"/>
        <c:lblAlgn val="ctr"/>
        <c:lblOffset val="100"/>
        <c:noMultiLvlLbl val="0"/>
      </c:catAx>
      <c:valAx>
        <c:axId val="223844224"/>
        <c:scaling>
          <c:orientation val="minMax"/>
        </c:scaling>
        <c:delete val="1"/>
        <c:axPos val="l"/>
        <c:numFmt formatCode="#,##0" sourceLinked="1"/>
        <c:majorTickMark val="out"/>
        <c:minorTickMark val="none"/>
        <c:tickLblPos val="nextTo"/>
        <c:crossAx val="2231564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30216183310459E-2"/>
          <c:y val="3.6718382340782764E-2"/>
          <c:w val="0.91273323760788039"/>
          <c:h val="0.86902263723058715"/>
        </c:manualLayout>
      </c:layout>
      <c:barChart>
        <c:barDir val="col"/>
        <c:grouping val="clustered"/>
        <c:varyColors val="0"/>
        <c:ser>
          <c:idx val="1"/>
          <c:order val="0"/>
          <c:tx>
            <c:strRef>
              <c:f>'F5'!$B$6</c:f>
              <c:strCache>
                <c:ptCount val="1"/>
                <c:pt idx="0">
                  <c:v>Millones de pesos</c:v>
                </c:pt>
              </c:strCache>
            </c:strRef>
          </c:tx>
          <c:spPr>
            <a:solidFill>
              <a:schemeClr val="bg1">
                <a:lumMod val="50000"/>
              </a:schemeClr>
            </a:solidFill>
            <a:ln>
              <a:noFill/>
            </a:ln>
            <a:effectLst/>
          </c:spPr>
          <c:invertIfNegative val="0"/>
          <c:cat>
            <c:numRef>
              <c:f>'F5'!$A$7:$A$22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'F5'!$B$7:$B$22</c:f>
              <c:numCache>
                <c:formatCode>_-* #,##0_-;\-* #,##0_-;_-* "-"??_-;_-@_-</c:formatCode>
                <c:ptCount val="16"/>
                <c:pt idx="0">
                  <c:v>794957.32200000004</c:v>
                </c:pt>
                <c:pt idx="1">
                  <c:v>819238.31</c:v>
                </c:pt>
                <c:pt idx="2">
                  <c:v>842128.81299999997</c:v>
                </c:pt>
                <c:pt idx="3">
                  <c:v>886009.72600000002</c:v>
                </c:pt>
                <c:pt idx="4">
                  <c:v>913139.83400000003</c:v>
                </c:pt>
                <c:pt idx="5">
                  <c:v>918573.45600000001</c:v>
                </c:pt>
                <c:pt idx="6">
                  <c:v>870319.1</c:v>
                </c:pt>
                <c:pt idx="7">
                  <c:v>925371.83700000006</c:v>
                </c:pt>
                <c:pt idx="8">
                  <c:v>953148.05599999998</c:v>
                </c:pt>
                <c:pt idx="9">
                  <c:v>995285.99899999995</c:v>
                </c:pt>
                <c:pt idx="10">
                  <c:v>1018578.607</c:v>
                </c:pt>
                <c:pt idx="11">
                  <c:v>1062083.7760000001</c:v>
                </c:pt>
                <c:pt idx="12">
                  <c:v>1107681.987</c:v>
                </c:pt>
                <c:pt idx="13">
                  <c:v>1162001.0619999999</c:v>
                </c:pt>
                <c:pt idx="14">
                  <c:v>1192385.6510000001</c:v>
                </c:pt>
                <c:pt idx="15">
                  <c:v>1226570.1410000001</c:v>
                </c:pt>
              </c:numCache>
            </c:numRef>
          </c:val>
          <c:extLst>
            <c:ext xmlns:c16="http://schemas.microsoft.com/office/drawing/2014/chart" uri="{C3380CC4-5D6E-409C-BE32-E72D297353CC}">
              <c16:uniqueId val="{00000000-609F-4959-A32B-47756D9DF616}"/>
            </c:ext>
          </c:extLst>
        </c:ser>
        <c:dLbls>
          <c:showLegendKey val="0"/>
          <c:showVal val="0"/>
          <c:showCatName val="0"/>
          <c:showSerName val="0"/>
          <c:showPercent val="0"/>
          <c:showBubbleSize val="0"/>
        </c:dLbls>
        <c:gapWidth val="219"/>
        <c:axId val="220619904"/>
        <c:axId val="220621440"/>
      </c:barChart>
      <c:lineChart>
        <c:grouping val="standard"/>
        <c:varyColors val="0"/>
        <c:ser>
          <c:idx val="0"/>
          <c:order val="1"/>
          <c:tx>
            <c:strRef>
              <c:f>'F5'!$C$6</c:f>
              <c:strCache>
                <c:ptCount val="1"/>
                <c:pt idx="0">
                  <c:v>Tasa de crecimiento real</c:v>
                </c:pt>
              </c:strCache>
            </c:strRef>
          </c:tx>
          <c:spPr>
            <a:ln w="28575" cap="rnd">
              <a:solidFill>
                <a:srgbClr val="FFC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'F5'!$C$7:$C$22</c:f>
              <c:numCache>
                <c:formatCode>0.0%</c:formatCode>
                <c:ptCount val="16"/>
                <c:pt idx="1">
                  <c:v>3.0543762951843023E-2</c:v>
                </c:pt>
                <c:pt idx="2">
                  <c:v>2.7941201870796295E-2</c:v>
                </c:pt>
                <c:pt idx="3">
                  <c:v>5.2107126988896857E-2</c:v>
                </c:pt>
                <c:pt idx="4">
                  <c:v>3.062055325564228E-2</c:v>
                </c:pt>
                <c:pt idx="5">
                  <c:v>5.9504818404405579E-3</c:v>
                </c:pt>
                <c:pt idx="6">
                  <c:v>-5.253184237450903E-2</c:v>
                </c:pt>
                <c:pt idx="7">
                  <c:v>6.3255806979302331E-2</c:v>
                </c:pt>
                <c:pt idx="8">
                  <c:v>3.0016278742660552E-2</c:v>
                </c:pt>
                <c:pt idx="9">
                  <c:v>4.420923143549893E-2</c:v>
                </c:pt>
                <c:pt idx="10">
                  <c:v>2.3402929432748909E-2</c:v>
                </c:pt>
                <c:pt idx="11">
                  <c:v>4.2711646112551849E-2</c:v>
                </c:pt>
                <c:pt idx="12">
                  <c:v>4.2932781792158536E-2</c:v>
                </c:pt>
                <c:pt idx="13">
                  <c:v>4.9038510725551765E-2</c:v>
                </c:pt>
                <c:pt idx="14">
                  <c:v>2.6148503640524234E-2</c:v>
                </c:pt>
                <c:pt idx="15">
                  <c:v>2.8668988067183543E-2</c:v>
                </c:pt>
              </c:numCache>
            </c:numRef>
          </c:val>
          <c:smooth val="0"/>
          <c:extLst>
            <c:ext xmlns:c16="http://schemas.microsoft.com/office/drawing/2014/chart" uri="{C3380CC4-5D6E-409C-BE32-E72D297353CC}">
              <c16:uniqueId val="{00000001-609F-4959-A32B-47756D9DF616}"/>
            </c:ext>
          </c:extLst>
        </c:ser>
        <c:dLbls>
          <c:showLegendKey val="0"/>
          <c:showVal val="0"/>
          <c:showCatName val="0"/>
          <c:showSerName val="0"/>
          <c:showPercent val="0"/>
          <c:showBubbleSize val="0"/>
        </c:dLbls>
        <c:marker val="1"/>
        <c:smooth val="0"/>
        <c:axId val="220632960"/>
        <c:axId val="220631424"/>
      </c:lineChart>
      <c:catAx>
        <c:axId val="22061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21440"/>
        <c:crosses val="autoZero"/>
        <c:auto val="1"/>
        <c:lblAlgn val="ctr"/>
        <c:lblOffset val="100"/>
        <c:noMultiLvlLbl val="0"/>
      </c:catAx>
      <c:valAx>
        <c:axId val="22062144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19904"/>
        <c:crosses val="autoZero"/>
        <c:crossBetween val="between"/>
      </c:valAx>
      <c:valAx>
        <c:axId val="220631424"/>
        <c:scaling>
          <c:orientation val="minMax"/>
          <c:max val="0.5"/>
          <c:min val="-0.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32960"/>
        <c:crosses val="max"/>
        <c:crossBetween val="between"/>
        <c:majorUnit val="0.1"/>
      </c:valAx>
      <c:catAx>
        <c:axId val="220632960"/>
        <c:scaling>
          <c:orientation val="minMax"/>
        </c:scaling>
        <c:delete val="1"/>
        <c:axPos val="b"/>
        <c:numFmt formatCode="General" sourceLinked="1"/>
        <c:majorTickMark val="out"/>
        <c:minorTickMark val="none"/>
        <c:tickLblPos val="nextTo"/>
        <c:crossAx val="220631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rgbClr val="7C878E"/>
              </a:solidFill>
              <a:ln w="19050">
                <a:solidFill>
                  <a:schemeClr val="lt1"/>
                </a:solidFill>
              </a:ln>
              <a:effectLst/>
            </c:spPr>
            <c:extLst>
              <c:ext xmlns:c16="http://schemas.microsoft.com/office/drawing/2014/chart" uri="{C3380CC4-5D6E-409C-BE32-E72D297353CC}">
                <c16:uniqueId val="{00000001-0C7F-4979-9546-C23F97E828FB}"/>
              </c:ext>
            </c:extLst>
          </c:dPt>
          <c:dPt>
            <c:idx val="1"/>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3-0C7F-4979-9546-C23F97E828FB}"/>
              </c:ext>
            </c:extLst>
          </c:dPt>
          <c:dPt>
            <c:idx val="2"/>
            <c:bubble3D val="0"/>
            <c:spPr>
              <a:solidFill>
                <a:srgbClr val="FBBB27"/>
              </a:solidFill>
              <a:ln w="19050">
                <a:solidFill>
                  <a:schemeClr val="lt1"/>
                </a:solidFill>
              </a:ln>
              <a:effectLst/>
            </c:spPr>
            <c:extLst>
              <c:ext xmlns:c16="http://schemas.microsoft.com/office/drawing/2014/chart" uri="{C3380CC4-5D6E-409C-BE32-E72D297353CC}">
                <c16:uniqueId val="{00000005-0C7F-4979-9546-C23F97E828FB}"/>
              </c:ext>
            </c:extLst>
          </c:dPt>
          <c:dPt>
            <c:idx val="3"/>
            <c:bubble3D val="0"/>
            <c:spPr>
              <a:solidFill>
                <a:srgbClr val="393D3F"/>
              </a:solidFill>
              <a:ln w="19050">
                <a:solidFill>
                  <a:schemeClr val="lt1"/>
                </a:solidFill>
              </a:ln>
              <a:effectLst/>
            </c:spPr>
            <c:extLst>
              <c:ext xmlns:c16="http://schemas.microsoft.com/office/drawing/2014/chart" uri="{C3380CC4-5D6E-409C-BE32-E72D297353CC}">
                <c16:uniqueId val="{00000007-0C7F-4979-9546-C23F97E828FB}"/>
              </c:ext>
            </c:extLst>
          </c:dPt>
          <c:dPt>
            <c:idx val="4"/>
            <c:bubble3D val="0"/>
            <c:spPr>
              <a:solidFill>
                <a:srgbClr val="BDCFD6"/>
              </a:solidFill>
              <a:ln w="19050">
                <a:solidFill>
                  <a:schemeClr val="lt1"/>
                </a:solidFill>
              </a:ln>
              <a:effectLst/>
            </c:spPr>
            <c:extLst>
              <c:ext xmlns:c16="http://schemas.microsoft.com/office/drawing/2014/chart" uri="{C3380CC4-5D6E-409C-BE32-E72D297353CC}">
                <c16:uniqueId val="{00000009-0C7F-4979-9546-C23F97E828FB}"/>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0C7F-4979-9546-C23F97E828FB}"/>
              </c:ext>
            </c:extLst>
          </c:dPt>
          <c:dPt>
            <c:idx val="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D-0C7F-4979-9546-C23F97E828FB}"/>
              </c:ext>
            </c:extLst>
          </c:dPt>
          <c:dLbls>
            <c:dLbl>
              <c:idx val="0"/>
              <c:layout>
                <c:manualLayout>
                  <c:x val="0.12429113924050633"/>
                  <c:y val="-0.10028889245987109"/>
                </c:manualLayout>
              </c:layout>
              <c:tx>
                <c:rich>
                  <a:bodyPr/>
                  <a:lstStyle/>
                  <a:p>
                    <a:r>
                      <a:rPr lang="en-US"/>
                      <a:t>Agricultura</a:t>
                    </a:r>
                  </a:p>
                  <a:p>
                    <a:r>
                      <a:rPr lang="en-US"/>
                      <a:t>79.4%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7F-4979-9546-C23F97E828FB}"/>
                </c:ext>
              </c:extLst>
            </c:dLbl>
            <c:dLbl>
              <c:idx val="1"/>
              <c:layout>
                <c:manualLayout>
                  <c:x val="-4.2713959212376931E-2"/>
                  <c:y val="9.6630778295570194E-3"/>
                </c:manualLayout>
              </c:layout>
              <c:tx>
                <c:rich>
                  <a:bodyPr/>
                  <a:lstStyle/>
                  <a:p>
                    <a:r>
                      <a:rPr lang="en-US"/>
                      <a:t>Caza</a:t>
                    </a:r>
                  </a:p>
                  <a:p>
                    <a:r>
                      <a:rPr lang="en-US"/>
                      <a:t>0.0%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7F-4979-9546-C23F97E828FB}"/>
                </c:ext>
              </c:extLst>
            </c:dLbl>
            <c:dLbl>
              <c:idx val="2"/>
              <c:layout>
                <c:manualLayout>
                  <c:x val="-8.5667281997187067E-2"/>
                  <c:y val="4.3654067051142418E-3"/>
                </c:manualLayout>
              </c:layout>
              <c:tx>
                <c:rich>
                  <a:bodyPr/>
                  <a:lstStyle/>
                  <a:p>
                    <a:r>
                      <a:rPr lang="en-US"/>
                      <a:t>Ganadería</a:t>
                    </a:r>
                  </a:p>
                  <a:p>
                    <a:r>
                      <a:rPr lang="en-US"/>
                      <a:t>19.9%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7F-4979-9546-C23F97E828FB}"/>
                </c:ext>
              </c:extLst>
            </c:dLbl>
            <c:dLbl>
              <c:idx val="3"/>
              <c:layout>
                <c:manualLayout>
                  <c:x val="-0.14999806610407873"/>
                  <c:y val="-4.068705697502098E-2"/>
                </c:manualLayout>
              </c:layout>
              <c:tx>
                <c:rich>
                  <a:bodyPr/>
                  <a:lstStyle/>
                  <a:p>
                    <a:r>
                      <a:rPr lang="en-US"/>
                      <a:t>Pesca</a:t>
                    </a:r>
                  </a:p>
                  <a:p>
                    <a:r>
                      <a:rPr lang="en-US"/>
                      <a:t> 0.2%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7F-4979-9546-C23F97E828FB}"/>
                </c:ext>
              </c:extLst>
            </c:dLbl>
            <c:dLbl>
              <c:idx val="4"/>
              <c:layout>
                <c:manualLayout>
                  <c:x val="7.2602496483825593E-2"/>
                  <c:y val="-5.5301420655751367E-2"/>
                </c:manualLayout>
              </c:layout>
              <c:tx>
                <c:rich>
                  <a:bodyPr/>
                  <a:lstStyle/>
                  <a:p>
                    <a:r>
                      <a:rPr lang="en-US"/>
                      <a:t>Silvicultura</a:t>
                    </a:r>
                  </a:p>
                  <a:p>
                    <a:r>
                      <a:rPr lang="en-US"/>
                      <a:t>0.4%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7F-4979-9546-C23F97E828FB}"/>
                </c:ext>
              </c:extLst>
            </c:dLbl>
            <c:spPr>
              <a:noFill/>
              <a:ln>
                <a:noFill/>
              </a:ln>
              <a:effectLst/>
            </c:spPr>
            <c:showLegendKey val="0"/>
            <c:showVal val="1"/>
            <c:showCatName val="1"/>
            <c:showSerName val="0"/>
            <c:showPercent val="0"/>
            <c:showBubbleSize val="0"/>
            <c:showLeaderLines val="1"/>
            <c:leaderLines>
              <c:spPr>
                <a:ln w="9525" cap="flat" cmpd="sng" algn="ctr">
                  <a:solidFill>
                    <a:srgbClr val="9E6900"/>
                  </a:solidFill>
                  <a:round/>
                </a:ln>
                <a:effectLst/>
              </c:spPr>
            </c:leaderLines>
            <c:extLst>
              <c:ext xmlns:c15="http://schemas.microsoft.com/office/drawing/2012/chart" uri="{CE6537A1-D6FC-4f65-9D91-7224C49458BB}"/>
            </c:extLst>
          </c:dLbls>
          <c:cat>
            <c:strRef>
              <c:f>'F47'!$A$6:$A$10</c:f>
              <c:strCache>
                <c:ptCount val="5"/>
                <c:pt idx="0">
                  <c:v>Agricultura</c:v>
                </c:pt>
                <c:pt idx="1">
                  <c:v>Caza</c:v>
                </c:pt>
                <c:pt idx="2">
                  <c:v>Ganadería</c:v>
                </c:pt>
                <c:pt idx="3">
                  <c:v>Pesca</c:v>
                </c:pt>
                <c:pt idx="4">
                  <c:v>Silvicultura</c:v>
                </c:pt>
              </c:strCache>
            </c:strRef>
          </c:cat>
          <c:val>
            <c:numRef>
              <c:f>'F47'!$B$6:$B$10</c:f>
              <c:numCache>
                <c:formatCode>0.0%</c:formatCode>
                <c:ptCount val="5"/>
                <c:pt idx="0">
                  <c:v>0.79379302808436236</c:v>
                </c:pt>
                <c:pt idx="1">
                  <c:v>3.3693949659417916E-4</c:v>
                </c:pt>
                <c:pt idx="2">
                  <c:v>0.19913124248715988</c:v>
                </c:pt>
                <c:pt idx="3">
                  <c:v>2.4769606236112627E-3</c:v>
                </c:pt>
                <c:pt idx="4">
                  <c:v>4.26182930827232E-3</c:v>
                </c:pt>
              </c:numCache>
            </c:numRef>
          </c:val>
          <c:extLst>
            <c:ext xmlns:c16="http://schemas.microsoft.com/office/drawing/2014/chart" uri="{C3380CC4-5D6E-409C-BE32-E72D297353CC}">
              <c16:uniqueId val="{0000000E-0C7F-4979-9546-C23F97E828F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96-44B7-A78E-F3808D608329}"/>
              </c:ext>
            </c:extLst>
          </c:dPt>
          <c:dPt>
            <c:idx val="5"/>
            <c:invertIfNegative val="0"/>
            <c:bubble3D val="0"/>
            <c:extLst>
              <c:ext xmlns:c16="http://schemas.microsoft.com/office/drawing/2014/chart" uri="{C3380CC4-5D6E-409C-BE32-E72D297353CC}">
                <c16:uniqueId val="{00000002-4F96-44B7-A78E-F3808D608329}"/>
              </c:ext>
            </c:extLst>
          </c:dPt>
          <c:dPt>
            <c:idx val="6"/>
            <c:invertIfNegative val="0"/>
            <c:bubble3D val="0"/>
            <c:spPr>
              <a:solidFill>
                <a:srgbClr val="FBBB27"/>
              </a:solidFill>
              <a:ln>
                <a:noFill/>
              </a:ln>
              <a:effectLst/>
            </c:spPr>
            <c:extLst>
              <c:ext xmlns:c16="http://schemas.microsoft.com/office/drawing/2014/chart" uri="{C3380CC4-5D6E-409C-BE32-E72D297353CC}">
                <c16:uniqueId val="{00000004-4F96-44B7-A78E-F3808D608329}"/>
              </c:ext>
            </c:extLst>
          </c:dPt>
          <c:dPt>
            <c:idx val="17"/>
            <c:invertIfNegative val="0"/>
            <c:bubble3D val="0"/>
            <c:extLst>
              <c:ext xmlns:c16="http://schemas.microsoft.com/office/drawing/2014/chart" uri="{C3380CC4-5D6E-409C-BE32-E72D297353CC}">
                <c16:uniqueId val="{00000005-4F96-44B7-A78E-F3808D608329}"/>
              </c:ext>
            </c:extLst>
          </c:dPt>
          <c:dPt>
            <c:idx val="18"/>
            <c:invertIfNegative val="0"/>
            <c:bubble3D val="0"/>
            <c:extLst>
              <c:ext xmlns:c16="http://schemas.microsoft.com/office/drawing/2014/chart" uri="{C3380CC4-5D6E-409C-BE32-E72D297353CC}">
                <c16:uniqueId val="{00000006-4F96-44B7-A78E-F3808D608329}"/>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'F48'!$A$6:$A$12</c:f>
              <c:numCache>
                <c:formatCode>General</c:formatCode>
                <c:ptCount val="7"/>
                <c:pt idx="0">
                  <c:v>2013</c:v>
                </c:pt>
                <c:pt idx="1">
                  <c:v>2014</c:v>
                </c:pt>
                <c:pt idx="2">
                  <c:v>2015</c:v>
                </c:pt>
                <c:pt idx="3">
                  <c:v>2016</c:v>
                </c:pt>
                <c:pt idx="4">
                  <c:v>2017</c:v>
                </c:pt>
                <c:pt idx="5">
                  <c:v>2018</c:v>
                </c:pt>
                <c:pt idx="6" formatCode="mmm\-yy">
                  <c:v>43770</c:v>
                </c:pt>
              </c:numCache>
            </c:numRef>
          </c:cat>
          <c:val>
            <c:numRef>
              <c:f>'F48'!$B$6:$B$12</c:f>
              <c:numCache>
                <c:formatCode>#,##0</c:formatCode>
                <c:ptCount val="7"/>
                <c:pt idx="0">
                  <c:v>347298</c:v>
                </c:pt>
                <c:pt idx="1">
                  <c:v>363344</c:v>
                </c:pt>
                <c:pt idx="2">
                  <c:v>385457</c:v>
                </c:pt>
                <c:pt idx="3">
                  <c:v>407270</c:v>
                </c:pt>
                <c:pt idx="4">
                  <c:v>435724</c:v>
                </c:pt>
                <c:pt idx="5">
                  <c:v>452017</c:v>
                </c:pt>
                <c:pt idx="6">
                  <c:v>464750</c:v>
                </c:pt>
              </c:numCache>
            </c:numRef>
          </c:val>
          <c:extLst>
            <c:ext xmlns:c16="http://schemas.microsoft.com/office/drawing/2014/chart" uri="{C3380CC4-5D6E-409C-BE32-E72D297353CC}">
              <c16:uniqueId val="{00000007-4F96-44B7-A78E-F3808D608329}"/>
            </c:ext>
          </c:extLst>
        </c:ser>
        <c:dLbls>
          <c:dLblPos val="outEnd"/>
          <c:showLegendKey val="0"/>
          <c:showVal val="1"/>
          <c:showCatName val="0"/>
          <c:showSerName val="0"/>
          <c:showPercent val="0"/>
          <c:showBubbleSize val="0"/>
        </c:dLbls>
        <c:gapWidth val="80"/>
        <c:overlap val="-27"/>
        <c:axId val="225462144"/>
        <c:axId val="225474048"/>
      </c:barChart>
      <c:catAx>
        <c:axId val="2254621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5474048"/>
        <c:crosses val="autoZero"/>
        <c:auto val="1"/>
        <c:lblAlgn val="ctr"/>
        <c:lblOffset val="100"/>
        <c:noMultiLvlLbl val="0"/>
      </c:catAx>
      <c:valAx>
        <c:axId val="225474048"/>
        <c:scaling>
          <c:orientation val="minMax"/>
        </c:scaling>
        <c:delete val="1"/>
        <c:axPos val="l"/>
        <c:numFmt formatCode="#,##0" sourceLinked="1"/>
        <c:majorTickMark val="out"/>
        <c:minorTickMark val="none"/>
        <c:tickLblPos val="nextTo"/>
        <c:crossAx val="2254621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93998430608545"/>
          <c:y val="9.7235466256373124E-2"/>
          <c:w val="0.65273317758594707"/>
          <c:h val="0.768939745673217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2C91-447F-8115-A5DE35A98684}"/>
              </c:ext>
            </c:extLst>
          </c:dPt>
          <c:dPt>
            <c:idx val="1"/>
            <c:bubble3D val="0"/>
            <c:spPr>
              <a:solidFill>
                <a:srgbClr val="393D3F"/>
              </a:solidFill>
            </c:spPr>
            <c:extLst>
              <c:ext xmlns:c16="http://schemas.microsoft.com/office/drawing/2014/chart" uri="{C3380CC4-5D6E-409C-BE32-E72D297353CC}">
                <c16:uniqueId val="{00000003-2C91-447F-8115-A5DE35A98684}"/>
              </c:ext>
            </c:extLst>
          </c:dPt>
          <c:dPt>
            <c:idx val="2"/>
            <c:bubble3D val="0"/>
            <c:spPr>
              <a:solidFill>
                <a:srgbClr val="BDCFD6"/>
              </a:solidFill>
            </c:spPr>
            <c:extLst>
              <c:ext xmlns:c16="http://schemas.microsoft.com/office/drawing/2014/chart" uri="{C3380CC4-5D6E-409C-BE32-E72D297353CC}">
                <c16:uniqueId val="{00000005-2C91-447F-8115-A5DE35A98684}"/>
              </c:ext>
            </c:extLst>
          </c:dPt>
          <c:dPt>
            <c:idx val="3"/>
            <c:bubble3D val="0"/>
            <c:spPr>
              <a:solidFill>
                <a:srgbClr val="4F81BD">
                  <a:lumMod val="20000"/>
                  <a:lumOff val="80000"/>
                </a:srgbClr>
              </a:solidFill>
            </c:spPr>
            <c:extLst>
              <c:ext xmlns:c16="http://schemas.microsoft.com/office/drawing/2014/chart" uri="{C3380CC4-5D6E-409C-BE32-E72D297353CC}">
                <c16:uniqueId val="{00000007-2C91-447F-8115-A5DE35A98684}"/>
              </c:ext>
            </c:extLst>
          </c:dPt>
          <c:dPt>
            <c:idx val="4"/>
            <c:bubble3D val="0"/>
            <c:spPr>
              <a:solidFill>
                <a:srgbClr val="EEECE1">
                  <a:lumMod val="75000"/>
                </a:srgbClr>
              </a:solidFill>
            </c:spPr>
            <c:extLst>
              <c:ext xmlns:c16="http://schemas.microsoft.com/office/drawing/2014/chart" uri="{C3380CC4-5D6E-409C-BE32-E72D297353CC}">
                <c16:uniqueId val="{00000009-2C91-447F-8115-A5DE35A98684}"/>
              </c:ext>
            </c:extLst>
          </c:dPt>
          <c:dPt>
            <c:idx val="5"/>
            <c:bubble3D val="0"/>
            <c:spPr>
              <a:solidFill>
                <a:srgbClr val="9E6900"/>
              </a:solidFill>
            </c:spPr>
            <c:extLst>
              <c:ext xmlns:c16="http://schemas.microsoft.com/office/drawing/2014/chart" uri="{C3380CC4-5D6E-409C-BE32-E72D297353CC}">
                <c16:uniqueId val="{0000000B-2C91-447F-8115-A5DE35A98684}"/>
              </c:ext>
            </c:extLst>
          </c:dPt>
          <c:dPt>
            <c:idx val="6"/>
            <c:bubble3D val="0"/>
            <c:spPr>
              <a:solidFill>
                <a:srgbClr val="663300"/>
              </a:solidFill>
            </c:spPr>
            <c:extLst>
              <c:ext xmlns:c16="http://schemas.microsoft.com/office/drawing/2014/chart" uri="{C3380CC4-5D6E-409C-BE32-E72D297353CC}">
                <c16:uniqueId val="{0000000D-2C91-447F-8115-A5DE35A98684}"/>
              </c:ext>
            </c:extLst>
          </c:dPt>
          <c:dPt>
            <c:idx val="7"/>
            <c:bubble3D val="0"/>
            <c:spPr>
              <a:solidFill>
                <a:srgbClr val="FAD496"/>
              </a:solidFill>
            </c:spPr>
            <c:extLst>
              <c:ext xmlns:c16="http://schemas.microsoft.com/office/drawing/2014/chart" uri="{C3380CC4-5D6E-409C-BE32-E72D297353CC}">
                <c16:uniqueId val="{0000000F-2C91-447F-8115-A5DE35A98684}"/>
              </c:ext>
            </c:extLst>
          </c:dPt>
          <c:dPt>
            <c:idx val="8"/>
            <c:bubble3D val="0"/>
            <c:spPr>
              <a:solidFill>
                <a:srgbClr val="FBBB27"/>
              </a:solidFill>
            </c:spPr>
            <c:extLst>
              <c:ext xmlns:c16="http://schemas.microsoft.com/office/drawing/2014/chart" uri="{C3380CC4-5D6E-409C-BE32-E72D297353CC}">
                <c16:uniqueId val="{00000011-2C91-447F-8115-A5DE35A98684}"/>
              </c:ext>
            </c:extLst>
          </c:dPt>
          <c:dLbls>
            <c:dLbl>
              <c:idx val="0"/>
              <c:layout>
                <c:manualLayout>
                  <c:x val="1.0903843205166365E-2"/>
                  <c:y val="-7.1822367031707246E-2"/>
                </c:manualLayout>
              </c:layout>
              <c:tx>
                <c:rich>
                  <a:bodyPr/>
                  <a:lstStyle/>
                  <a:p>
                    <a:r>
                      <a:rPr lang="en-US"/>
                      <a:t>Elaboración de alimentos.</a:t>
                    </a:r>
                  </a:p>
                  <a:p>
                    <a:r>
                      <a:rPr lang="en-US"/>
                      <a:t> 20.3%</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91-447F-8115-A5DE35A98684}"/>
                </c:ext>
              </c:extLst>
            </c:dLbl>
            <c:dLbl>
              <c:idx val="1"/>
              <c:layout>
                <c:manualLayout>
                  <c:x val="-1.9129438717067583E-3"/>
                  <c:y val="0.13132989410806409"/>
                </c:manualLayout>
              </c:layout>
              <c:tx>
                <c:rich>
                  <a:bodyPr/>
                  <a:lstStyle/>
                  <a:p>
                    <a:r>
                      <a:rPr lang="en-US"/>
                      <a:t>Fabricación y ensamble de maquinaria, equipos, aparatos y accesorios y artículos eléctricos, electrónicos y sus partes.</a:t>
                    </a:r>
                  </a:p>
                  <a:p>
                    <a:r>
                      <a:rPr lang="en-US"/>
                      <a:t> 14.2%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91-447F-8115-A5DE35A98684}"/>
                </c:ext>
              </c:extLst>
            </c:dLbl>
            <c:dLbl>
              <c:idx val="2"/>
              <c:tx>
                <c:rich>
                  <a:bodyPr/>
                  <a:lstStyle/>
                  <a:p>
                    <a:r>
                      <a:rPr lang="en-US"/>
                      <a:t>Fabricación de productos metálicos, excepto maquinaria y equipo.,</a:t>
                    </a:r>
                  </a:p>
                  <a:p>
                    <a:r>
                      <a:rPr lang="en-US"/>
                      <a:t>10.2%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91-447F-8115-A5DE35A98684}"/>
                </c:ext>
              </c:extLst>
            </c:dLbl>
            <c:dLbl>
              <c:idx val="3"/>
              <c:layout>
                <c:manualLayout>
                  <c:x val="6.6231025245555644E-3"/>
                  <c:y val="2.1417081485503968E-2"/>
                </c:manualLayout>
              </c:layout>
              <c:tx>
                <c:rich>
                  <a:bodyPr/>
                  <a:lstStyle/>
                  <a:p>
                    <a:r>
                      <a:rPr lang="en-US"/>
                      <a:t>Industria química</a:t>
                    </a:r>
                  </a:p>
                  <a:p>
                    <a:r>
                      <a:rPr lang="en-US"/>
                      <a:t>9.4%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91-447F-8115-A5DE35A98684}"/>
                </c:ext>
              </c:extLst>
            </c:dLbl>
            <c:dLbl>
              <c:idx val="4"/>
              <c:layout>
                <c:manualLayout>
                  <c:x val="1.6914161503008E-2"/>
                  <c:y val="3.3457266117597369E-2"/>
                </c:manualLayout>
              </c:layout>
              <c:tx>
                <c:rich>
                  <a:bodyPr/>
                  <a:lstStyle/>
                  <a:p>
                    <a:r>
                      <a:rPr lang="en-US"/>
                      <a:t>Fabricación de productos de hule y plástico</a:t>
                    </a:r>
                  </a:p>
                  <a:p>
                    <a:r>
                      <a:rPr lang="en-US"/>
                      <a:t> 8.5%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91-447F-8115-A5DE35A98684}"/>
                </c:ext>
              </c:extLst>
            </c:dLbl>
            <c:dLbl>
              <c:idx val="5"/>
              <c:layout>
                <c:manualLayout>
                  <c:x val="-2.6333757249415987E-2"/>
                  <c:y val="2.0830844420309529E-3"/>
                </c:manualLayout>
              </c:layout>
              <c:tx>
                <c:rich>
                  <a:bodyPr/>
                  <a:lstStyle/>
                  <a:p>
                    <a:r>
                      <a:rPr lang="en-US"/>
                      <a:t>Construcción, reconstrucción y ensamble de equipo de transporte y sus partes</a:t>
                    </a:r>
                  </a:p>
                  <a:p>
                    <a:r>
                      <a:rPr lang="en-US"/>
                      <a:t> 6.1%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91-447F-8115-A5DE35A98684}"/>
                </c:ext>
              </c:extLst>
            </c:dLbl>
            <c:dLbl>
              <c:idx val="6"/>
              <c:layout>
                <c:manualLayout>
                  <c:x val="-5.2005844630245962E-2"/>
                  <c:y val="-6.5067245904606746E-2"/>
                </c:manualLayout>
              </c:layout>
              <c:tx>
                <c:rich>
                  <a:bodyPr/>
                  <a:lstStyle/>
                  <a:p>
                    <a:r>
                      <a:rPr lang="en-US"/>
                      <a:t>Fabricación y/o reparación de muebles de madera y sus partes; excepto de metal y de plástico moldeado</a:t>
                    </a:r>
                  </a:p>
                  <a:p>
                    <a:r>
                      <a:rPr lang="en-US"/>
                      <a:t>4.5%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91-447F-8115-A5DE35A98684}"/>
                </c:ext>
              </c:extLst>
            </c:dLbl>
            <c:dLbl>
              <c:idx val="7"/>
              <c:layout>
                <c:manualLayout>
                  <c:x val="-2.921232784046324E-2"/>
                  <c:y val="-0.25326285938395632"/>
                </c:manualLayout>
              </c:layout>
              <c:tx>
                <c:rich>
                  <a:bodyPr/>
                  <a:lstStyle/>
                  <a:p>
                    <a:r>
                      <a:rPr lang="en-US"/>
                      <a:t>Elaboración de bebidas.</a:t>
                    </a:r>
                  </a:p>
                  <a:p>
                    <a:r>
                      <a:rPr lang="en-US"/>
                      <a:t>4.4%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91-447F-8115-A5DE35A98684}"/>
                </c:ext>
              </c:extLst>
            </c:dLbl>
            <c:dLbl>
              <c:idx val="8"/>
              <c:layout>
                <c:manualLayout>
                  <c:x val="2.9367733672466201E-2"/>
                  <c:y val="-9.139481702718194E-2"/>
                </c:manualLayout>
              </c:layout>
              <c:tx>
                <c:rich>
                  <a:bodyPr/>
                  <a:lstStyle/>
                  <a:p>
                    <a:r>
                      <a:rPr lang="en-US"/>
                      <a:t>Otras</a:t>
                    </a:r>
                  </a:p>
                  <a:p>
                    <a:r>
                      <a:rPr lang="en-US"/>
                      <a:t>22.4%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91-447F-8115-A5DE35A98684}"/>
                </c:ext>
              </c:extLst>
            </c:dLbl>
            <c:spPr>
              <a:noFill/>
              <a:ln>
                <a:noFill/>
              </a:ln>
              <a:effectLst/>
            </c:spPr>
            <c:showLegendKey val="0"/>
            <c:showVal val="1"/>
            <c:showCatName val="1"/>
            <c:showSerName val="0"/>
            <c:showPercent val="0"/>
            <c:showBubbleSize val="0"/>
            <c:showLeaderLines val="1"/>
            <c:leaderLines>
              <c:spPr>
                <a:ln>
                  <a:solidFill>
                    <a:srgbClr val="9E6900"/>
                  </a:solidFill>
                </a:ln>
              </c:spPr>
            </c:leaderLines>
            <c:extLst>
              <c:ext xmlns:c15="http://schemas.microsoft.com/office/drawing/2012/chart" uri="{CE6537A1-D6FC-4f65-9D91-7224C49458BB}"/>
            </c:extLst>
          </c:dLbls>
          <c:cat>
            <c:strRef>
              <c:f>'F49'!$A$7:$A$15</c:f>
              <c:strCache>
                <c:ptCount val="9"/>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Fabricación y/o reparación de muebles de madera y sus partes; excepto de metal y de plástico moldeado.</c:v>
                </c:pt>
                <c:pt idx="7">
                  <c:v>Elaboración de bebidas.</c:v>
                </c:pt>
                <c:pt idx="8">
                  <c:v>Otras</c:v>
                </c:pt>
              </c:strCache>
            </c:strRef>
          </c:cat>
          <c:val>
            <c:numRef>
              <c:f>'F49'!$B$7:$B$15</c:f>
              <c:numCache>
                <c:formatCode>0.0%</c:formatCode>
                <c:ptCount val="9"/>
                <c:pt idx="0">
                  <c:v>0.20289833243679398</c:v>
                </c:pt>
                <c:pt idx="1">
                  <c:v>0.14241850457235072</c:v>
                </c:pt>
                <c:pt idx="2">
                  <c:v>0.10161161915008068</c:v>
                </c:pt>
                <c:pt idx="3">
                  <c:v>9.4044109736417428E-2</c:v>
                </c:pt>
                <c:pt idx="4">
                  <c:v>8.494244217321141E-2</c:v>
                </c:pt>
                <c:pt idx="5">
                  <c:v>6.1006993006993006E-2</c:v>
                </c:pt>
                <c:pt idx="6">
                  <c:v>4.4852071005917163E-2</c:v>
                </c:pt>
                <c:pt idx="7">
                  <c:v>4.3972027972027969E-2</c:v>
                </c:pt>
                <c:pt idx="8">
                  <c:v>0.22425389994620765</c:v>
                </c:pt>
              </c:numCache>
            </c:numRef>
          </c:val>
          <c:extLst>
            <c:ext xmlns:c16="http://schemas.microsoft.com/office/drawing/2014/chart" uri="{C3380CC4-5D6E-409C-BE32-E72D297353CC}">
              <c16:uniqueId val="{00000012-2C91-447F-8115-A5DE35A98684}"/>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379-4447-B2E0-67106708E7A7}"/>
              </c:ext>
            </c:extLst>
          </c:dPt>
          <c:dPt>
            <c:idx val="5"/>
            <c:invertIfNegative val="0"/>
            <c:bubble3D val="0"/>
            <c:extLst>
              <c:ext xmlns:c16="http://schemas.microsoft.com/office/drawing/2014/chart" uri="{C3380CC4-5D6E-409C-BE32-E72D297353CC}">
                <c16:uniqueId val="{00000002-D379-4447-B2E0-67106708E7A7}"/>
              </c:ext>
            </c:extLst>
          </c:dPt>
          <c:dPt>
            <c:idx val="6"/>
            <c:invertIfNegative val="0"/>
            <c:bubble3D val="0"/>
            <c:spPr>
              <a:solidFill>
                <a:srgbClr val="FBBB27"/>
              </a:solidFill>
              <a:ln>
                <a:noFill/>
              </a:ln>
              <a:effectLst/>
            </c:spPr>
            <c:extLst>
              <c:ext xmlns:c16="http://schemas.microsoft.com/office/drawing/2014/chart" uri="{C3380CC4-5D6E-409C-BE32-E72D297353CC}">
                <c16:uniqueId val="{00000004-D379-4447-B2E0-67106708E7A7}"/>
              </c:ext>
            </c:extLst>
          </c:dPt>
          <c:dPt>
            <c:idx val="17"/>
            <c:invertIfNegative val="0"/>
            <c:bubble3D val="0"/>
            <c:extLst>
              <c:ext xmlns:c16="http://schemas.microsoft.com/office/drawing/2014/chart" uri="{C3380CC4-5D6E-409C-BE32-E72D297353CC}">
                <c16:uniqueId val="{00000005-D379-4447-B2E0-67106708E7A7}"/>
              </c:ext>
            </c:extLst>
          </c:dPt>
          <c:dPt>
            <c:idx val="18"/>
            <c:invertIfNegative val="0"/>
            <c:bubble3D val="0"/>
            <c:extLst>
              <c:ext xmlns:c16="http://schemas.microsoft.com/office/drawing/2014/chart" uri="{C3380CC4-5D6E-409C-BE32-E72D297353CC}">
                <c16:uniqueId val="{00000006-D379-4447-B2E0-67106708E7A7}"/>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79-4447-B2E0-67106708E7A7}"/>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79-4447-B2E0-67106708E7A7}"/>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79-4447-B2E0-67106708E7A7}"/>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79-4447-B2E0-67106708E7A7}"/>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79-4447-B2E0-67106708E7A7}"/>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79-4447-B2E0-67106708E7A7}"/>
                </c:ext>
              </c:extLst>
            </c:dLbl>
            <c:dLbl>
              <c:idx val="6"/>
              <c:layout>
                <c:manualLayout>
                  <c:x val="-4.1798314902580305E-3"/>
                  <c:y val="6.42582473183566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79-4447-B2E0-67106708E7A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'F50'!$A$6:$A$12</c:f>
              <c:numCache>
                <c:formatCode>General</c:formatCode>
                <c:ptCount val="7"/>
                <c:pt idx="0">
                  <c:v>2013</c:v>
                </c:pt>
                <c:pt idx="1">
                  <c:v>2014</c:v>
                </c:pt>
                <c:pt idx="2">
                  <c:v>2015</c:v>
                </c:pt>
                <c:pt idx="3">
                  <c:v>2016</c:v>
                </c:pt>
                <c:pt idx="4">
                  <c:v>2017</c:v>
                </c:pt>
                <c:pt idx="5">
                  <c:v>2018</c:v>
                </c:pt>
                <c:pt idx="6" formatCode="mmm\-yy">
                  <c:v>43770</c:v>
                </c:pt>
              </c:numCache>
            </c:numRef>
          </c:cat>
          <c:val>
            <c:numRef>
              <c:f>'F50'!$B$6:$B$12</c:f>
              <c:numCache>
                <c:formatCode>#,##0</c:formatCode>
                <c:ptCount val="7"/>
                <c:pt idx="0">
                  <c:v>282499</c:v>
                </c:pt>
                <c:pt idx="1">
                  <c:v>295797</c:v>
                </c:pt>
                <c:pt idx="2">
                  <c:v>312586</c:v>
                </c:pt>
                <c:pt idx="3">
                  <c:v>334254</c:v>
                </c:pt>
                <c:pt idx="4">
                  <c:v>343480</c:v>
                </c:pt>
                <c:pt idx="5">
                  <c:v>354114</c:v>
                </c:pt>
                <c:pt idx="6">
                  <c:v>368314</c:v>
                </c:pt>
              </c:numCache>
            </c:numRef>
          </c:val>
          <c:extLst>
            <c:ext xmlns:c16="http://schemas.microsoft.com/office/drawing/2014/chart" uri="{C3380CC4-5D6E-409C-BE32-E72D297353CC}">
              <c16:uniqueId val="{0000000B-D379-4447-B2E0-67106708E7A7}"/>
            </c:ext>
          </c:extLst>
        </c:ser>
        <c:dLbls>
          <c:dLblPos val="outEnd"/>
          <c:showLegendKey val="0"/>
          <c:showVal val="1"/>
          <c:showCatName val="0"/>
          <c:showSerName val="0"/>
          <c:showPercent val="0"/>
          <c:showBubbleSize val="0"/>
        </c:dLbls>
        <c:gapWidth val="80"/>
        <c:overlap val="-27"/>
        <c:axId val="225571968"/>
        <c:axId val="225579776"/>
      </c:barChart>
      <c:catAx>
        <c:axId val="225571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5579776"/>
        <c:crosses val="autoZero"/>
        <c:auto val="1"/>
        <c:lblAlgn val="ctr"/>
        <c:lblOffset val="100"/>
        <c:noMultiLvlLbl val="0"/>
      </c:catAx>
      <c:valAx>
        <c:axId val="225579776"/>
        <c:scaling>
          <c:orientation val="minMax"/>
        </c:scaling>
        <c:delete val="1"/>
        <c:axPos val="l"/>
        <c:numFmt formatCode="#,##0" sourceLinked="1"/>
        <c:majorTickMark val="out"/>
        <c:minorTickMark val="none"/>
        <c:tickLblPos val="nextTo"/>
        <c:crossAx val="22557196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48598363257690136"/>
          <c:h val="0.7454681060795002"/>
        </c:manualLayout>
      </c:layout>
      <c:pieChart>
        <c:varyColors val="1"/>
        <c:ser>
          <c:idx val="0"/>
          <c:order val="0"/>
          <c:spPr>
            <a:ln>
              <a:noFill/>
            </a:ln>
          </c:spPr>
          <c:dPt>
            <c:idx val="0"/>
            <c:bubble3D val="0"/>
            <c:spPr>
              <a:solidFill>
                <a:srgbClr val="393D3F"/>
              </a:solidFill>
              <a:ln>
                <a:noFill/>
              </a:ln>
            </c:spPr>
            <c:extLst>
              <c:ext xmlns:c16="http://schemas.microsoft.com/office/drawing/2014/chart" uri="{C3380CC4-5D6E-409C-BE32-E72D297353CC}">
                <c16:uniqueId val="{00000001-FE51-4686-AB18-72E182CB98D6}"/>
              </c:ext>
            </c:extLst>
          </c:dPt>
          <c:dPt>
            <c:idx val="1"/>
            <c:bubble3D val="0"/>
            <c:spPr>
              <a:solidFill>
                <a:srgbClr val="FBD1AF"/>
              </a:solidFill>
              <a:ln>
                <a:noFill/>
              </a:ln>
            </c:spPr>
            <c:extLst>
              <c:ext xmlns:c16="http://schemas.microsoft.com/office/drawing/2014/chart" uri="{C3380CC4-5D6E-409C-BE32-E72D297353CC}">
                <c16:uniqueId val="{00000003-FE51-4686-AB18-72E182CB98D6}"/>
              </c:ext>
            </c:extLst>
          </c:dPt>
          <c:dPt>
            <c:idx val="2"/>
            <c:bubble3D val="0"/>
            <c:spPr>
              <a:solidFill>
                <a:srgbClr val="C9C943"/>
              </a:solidFill>
              <a:ln>
                <a:noFill/>
              </a:ln>
            </c:spPr>
            <c:extLst>
              <c:ext xmlns:c16="http://schemas.microsoft.com/office/drawing/2014/chart" uri="{C3380CC4-5D6E-409C-BE32-E72D297353CC}">
                <c16:uniqueId val="{00000005-FE51-4686-AB18-72E182CB98D6}"/>
              </c:ext>
            </c:extLst>
          </c:dPt>
          <c:dPt>
            <c:idx val="3"/>
            <c:bubble3D val="0"/>
            <c:spPr>
              <a:solidFill>
                <a:srgbClr val="663300"/>
              </a:solidFill>
              <a:ln>
                <a:noFill/>
              </a:ln>
            </c:spPr>
            <c:extLst>
              <c:ext xmlns:c16="http://schemas.microsoft.com/office/drawing/2014/chart" uri="{C3380CC4-5D6E-409C-BE32-E72D297353CC}">
                <c16:uniqueId val="{00000007-FE51-4686-AB18-72E182CB98D6}"/>
              </c:ext>
            </c:extLst>
          </c:dPt>
          <c:dPt>
            <c:idx val="4"/>
            <c:bubble3D val="0"/>
            <c:spPr>
              <a:solidFill>
                <a:srgbClr val="9E6900"/>
              </a:solidFill>
              <a:ln>
                <a:noFill/>
              </a:ln>
            </c:spPr>
            <c:extLst>
              <c:ext xmlns:c16="http://schemas.microsoft.com/office/drawing/2014/chart" uri="{C3380CC4-5D6E-409C-BE32-E72D297353CC}">
                <c16:uniqueId val="{00000009-FE51-4686-AB18-72E182CB98D6}"/>
              </c:ext>
            </c:extLst>
          </c:dPt>
          <c:dPt>
            <c:idx val="5"/>
            <c:bubble3D val="0"/>
            <c:spPr>
              <a:solidFill>
                <a:srgbClr val="FAD496"/>
              </a:solidFill>
              <a:ln>
                <a:noFill/>
              </a:ln>
            </c:spPr>
            <c:extLst>
              <c:ext xmlns:c16="http://schemas.microsoft.com/office/drawing/2014/chart" uri="{C3380CC4-5D6E-409C-BE32-E72D297353CC}">
                <c16:uniqueId val="{0000000B-FE51-4686-AB18-72E182CB98D6}"/>
              </c:ext>
            </c:extLst>
          </c:dPt>
          <c:dPt>
            <c:idx val="6"/>
            <c:bubble3D val="0"/>
            <c:spPr>
              <a:solidFill>
                <a:srgbClr val="FBBB27"/>
              </a:solidFill>
              <a:ln>
                <a:noFill/>
              </a:ln>
            </c:spPr>
            <c:extLst>
              <c:ext xmlns:c16="http://schemas.microsoft.com/office/drawing/2014/chart" uri="{C3380CC4-5D6E-409C-BE32-E72D297353CC}">
                <c16:uniqueId val="{0000000D-FE51-4686-AB18-72E182CB98D6}"/>
              </c:ext>
            </c:extLst>
          </c:dPt>
          <c:dPt>
            <c:idx val="7"/>
            <c:bubble3D val="0"/>
            <c:spPr>
              <a:solidFill>
                <a:srgbClr val="BDCFD6"/>
              </a:solidFill>
              <a:ln>
                <a:noFill/>
              </a:ln>
            </c:spPr>
            <c:extLst>
              <c:ext xmlns:c16="http://schemas.microsoft.com/office/drawing/2014/chart" uri="{C3380CC4-5D6E-409C-BE32-E72D297353CC}">
                <c16:uniqueId val="{0000000F-FE51-4686-AB18-72E182CB98D6}"/>
              </c:ext>
            </c:extLst>
          </c:dPt>
          <c:dPt>
            <c:idx val="8"/>
            <c:bubble3D val="0"/>
            <c:spPr>
              <a:solidFill>
                <a:srgbClr val="7C878E"/>
              </a:solidFill>
              <a:ln>
                <a:noFill/>
              </a:ln>
            </c:spPr>
            <c:extLst>
              <c:ext xmlns:c16="http://schemas.microsoft.com/office/drawing/2014/chart" uri="{C3380CC4-5D6E-409C-BE32-E72D297353CC}">
                <c16:uniqueId val="{00000011-FE51-4686-AB18-72E182CB98D6}"/>
              </c:ext>
            </c:extLst>
          </c:dPt>
          <c:dLbls>
            <c:dLbl>
              <c:idx val="0"/>
              <c:layout>
                <c:manualLayout>
                  <c:x val="1.0554979594523433E-2"/>
                  <c:y val="-2.7133791820326256E-2"/>
                </c:manualLayout>
              </c:layout>
              <c:tx>
                <c:rich>
                  <a:bodyPr/>
                  <a:lstStyle/>
                  <a:p>
                    <a:r>
                      <a:rPr lang="en-US"/>
                      <a:t>Compraventa de alimentos, bebidas y productos del tabaco 18.4%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1-4686-AB18-72E182CB98D6}"/>
                </c:ext>
              </c:extLst>
            </c:dLbl>
            <c:dLbl>
              <c:idx val="1"/>
              <c:layout>
                <c:manualLayout>
                  <c:x val="7.2304913770405474E-2"/>
                  <c:y val="-5.3966133980087934E-2"/>
                </c:manualLayout>
              </c:layout>
              <c:tx>
                <c:rich>
                  <a:bodyPr/>
                  <a:lstStyle/>
                  <a:p>
                    <a:r>
                      <a:rPr lang="en-US"/>
                      <a:t>Compraventa de prendas de vestir y artículos de uso personal</a:t>
                    </a:r>
                  </a:p>
                  <a:p>
                    <a:r>
                      <a:rPr lang="en-US"/>
                      <a:t>18.4%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51-4686-AB18-72E182CB98D6}"/>
                </c:ext>
              </c:extLst>
            </c:dLbl>
            <c:dLbl>
              <c:idx val="2"/>
              <c:layout>
                <c:manualLayout>
                  <c:x val="3.5922689573459718E-2"/>
                  <c:y val="-3.0051496727466029E-2"/>
                </c:manualLayout>
              </c:layout>
              <c:tx>
                <c:rich>
                  <a:bodyPr/>
                  <a:lstStyle/>
                  <a:p>
                    <a:r>
                      <a:rPr lang="en-US"/>
                      <a:t>Compraventa en tiendas de autoservicios y departamentos especializados</a:t>
                    </a:r>
                  </a:p>
                  <a:p>
                    <a:r>
                      <a:rPr lang="en-US"/>
                      <a:t>14.6%</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51-4686-AB18-72E182CB98D6}"/>
                </c:ext>
              </c:extLst>
            </c:dLbl>
            <c:dLbl>
              <c:idx val="3"/>
              <c:layout>
                <c:manualLayout>
                  <c:x val="-7.4070234333859952E-2"/>
                  <c:y val="4.2519685039370076E-3"/>
                </c:manualLayout>
              </c:layout>
              <c:tx>
                <c:rich>
                  <a:bodyPr/>
                  <a:lstStyle/>
                  <a:p>
                    <a:r>
                      <a:rPr lang="en-US"/>
                      <a:t>Compraventa de materias primas, materiales y auxiliares 14.4%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51-4686-AB18-72E182CB98D6}"/>
                </c:ext>
              </c:extLst>
            </c:dLbl>
            <c:dLbl>
              <c:idx val="4"/>
              <c:tx>
                <c:rich>
                  <a:bodyPr/>
                  <a:lstStyle/>
                  <a:p>
                    <a:r>
                      <a:rPr lang="en-US"/>
                      <a:t>Compraventa de maquinaria, equipo, instrumentos, aparatos, herramientas</a:t>
                    </a:r>
                  </a:p>
                  <a:p>
                    <a:r>
                      <a:rPr lang="en-US"/>
                      <a:t>12.1%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51-4686-AB18-72E182CB98D6}"/>
                </c:ext>
              </c:extLst>
            </c:dLbl>
            <c:dLbl>
              <c:idx val="5"/>
              <c:tx>
                <c:rich>
                  <a:bodyPr/>
                  <a:lstStyle/>
                  <a:p>
                    <a:r>
                      <a:rPr lang="en-US"/>
                      <a:t>Compraventa de equipo de transporte; sus refacciones y accesorios</a:t>
                    </a:r>
                  </a:p>
                  <a:p>
                    <a:r>
                      <a:rPr lang="en-US"/>
                      <a:t>7.5%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51-4686-AB18-72E182CB98D6}"/>
                </c:ext>
              </c:extLst>
            </c:dLbl>
            <c:dLbl>
              <c:idx val="6"/>
              <c:layout>
                <c:manualLayout>
                  <c:x val="-4.4056493549236443E-2"/>
                  <c:y val="4.4571137468575925E-2"/>
                </c:manualLayout>
              </c:layout>
              <c:tx>
                <c:rich>
                  <a:bodyPr/>
                  <a:lstStyle/>
                  <a:p>
                    <a:r>
                      <a:rPr lang="en-US"/>
                      <a:t>Compraventa de gases, combustibles y lubricantes</a:t>
                    </a:r>
                  </a:p>
                  <a:p>
                    <a:r>
                      <a:rPr lang="en-US"/>
                      <a:t>5.7%</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E51-4686-AB18-72E182CB98D6}"/>
                </c:ext>
              </c:extLst>
            </c:dLbl>
            <c:dLbl>
              <c:idx val="7"/>
              <c:layout>
                <c:manualLayout>
                  <c:x val="-1.9776197998946813E-2"/>
                  <c:y val="-3.9376723479185353E-2"/>
                </c:manualLayout>
              </c:layout>
              <c:tx>
                <c:rich>
                  <a:bodyPr/>
                  <a:lstStyle/>
                  <a:p>
                    <a:r>
                      <a:rPr lang="en-US"/>
                      <a:t>Compraventa de artículos para el hogar</a:t>
                    </a:r>
                  </a:p>
                  <a:p>
                    <a:r>
                      <a:rPr lang="en-US"/>
                      <a:t>5.0%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E51-4686-AB18-72E182CB98D6}"/>
                </c:ext>
              </c:extLst>
            </c:dLbl>
            <c:dLbl>
              <c:idx val="8"/>
              <c:layout>
                <c:manualLayout>
                  <c:x val="3.6479890731964192E-2"/>
                  <c:y val="-6.7474888423757151E-2"/>
                </c:manualLayout>
              </c:layout>
              <c:tx>
                <c:rich>
                  <a:bodyPr/>
                  <a:lstStyle/>
                  <a:p>
                    <a:r>
                      <a:rPr lang="en-US"/>
                      <a:t>Compraventa de inmuebles y artículos diversos</a:t>
                    </a:r>
                  </a:p>
                  <a:p>
                    <a:r>
                      <a:rPr lang="en-US"/>
                      <a:t>3.7%</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E51-4686-AB18-72E182CB98D6}"/>
                </c:ext>
              </c:extLst>
            </c:dLbl>
            <c:spPr>
              <a:noFill/>
              <a:ln>
                <a:noFill/>
              </a:ln>
              <a:effectLst/>
            </c:spPr>
            <c:showLegendKey val="0"/>
            <c:showVal val="1"/>
            <c:showCatName val="1"/>
            <c:showSerName val="0"/>
            <c:showPercent val="0"/>
            <c:showBubbleSize val="0"/>
            <c:showLeaderLines val="1"/>
            <c:leaderLines>
              <c:spPr>
                <a:ln>
                  <a:solidFill>
                    <a:srgbClr val="9E6900"/>
                  </a:solidFill>
                </a:ln>
              </c:spPr>
            </c:leaderLines>
            <c:extLst>
              <c:ext xmlns:c15="http://schemas.microsoft.com/office/drawing/2012/chart" uri="{CE6537A1-D6FC-4f65-9D91-7224C49458BB}"/>
            </c:extLst>
          </c:dLbls>
          <c:cat>
            <c:strRef>
              <c:f>'F51'!$A$6:$A$14</c:f>
              <c:strCache>
                <c:ptCount val="9"/>
                <c:pt idx="0">
                  <c:v>Compraventa de alimentos, bebidas y productos del tabaco.</c:v>
                </c:pt>
                <c:pt idx="1">
                  <c:v>Compraventa de prendas de vestir y artículos de uso personal.</c:v>
                </c:pt>
                <c:pt idx="2">
                  <c:v>Compraventa en tiendas de autoservicios y departamentos especializados.</c:v>
                </c:pt>
                <c:pt idx="3">
                  <c:v>Compraventa de materias primas, materiales y auxiliares.</c:v>
                </c:pt>
                <c:pt idx="4">
                  <c:v>Compraventa de maquinaria, equipo, instrumentos, aparatos, herramientas.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'F51'!$B$6:$B$14</c:f>
              <c:numCache>
                <c:formatCode>0.0%</c:formatCode>
                <c:ptCount val="9"/>
                <c:pt idx="0">
                  <c:v>0.18438343370059243</c:v>
                </c:pt>
                <c:pt idx="1">
                  <c:v>0.18382684339992506</c:v>
                </c:pt>
                <c:pt idx="2">
                  <c:v>0.14636695862769267</c:v>
                </c:pt>
                <c:pt idx="3">
                  <c:v>0.14449084205324805</c:v>
                </c:pt>
                <c:pt idx="4">
                  <c:v>0.1214317131577947</c:v>
                </c:pt>
                <c:pt idx="5">
                  <c:v>7.4933344917651787E-2</c:v>
                </c:pt>
                <c:pt idx="6">
                  <c:v>5.7079014102097668E-2</c:v>
                </c:pt>
                <c:pt idx="7">
                  <c:v>5.0467807360024326E-2</c:v>
                </c:pt>
                <c:pt idx="8">
                  <c:v>3.7020042680973302E-2</c:v>
                </c:pt>
              </c:numCache>
            </c:numRef>
          </c:val>
          <c:extLst>
            <c:ext xmlns:c16="http://schemas.microsoft.com/office/drawing/2014/chart" uri="{C3380CC4-5D6E-409C-BE32-E72D297353CC}">
              <c16:uniqueId val="{00000012-FE51-4686-AB18-72E182CB98D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1.9719272094900937E-2"/>
          <c:y val="2.6083384678578764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DF9-425B-806A-D6FC9A9579EC}"/>
              </c:ext>
            </c:extLst>
          </c:dPt>
          <c:dPt>
            <c:idx val="5"/>
            <c:invertIfNegative val="0"/>
            <c:bubble3D val="0"/>
            <c:extLst>
              <c:ext xmlns:c16="http://schemas.microsoft.com/office/drawing/2014/chart" uri="{C3380CC4-5D6E-409C-BE32-E72D297353CC}">
                <c16:uniqueId val="{00000002-FDF9-425B-806A-D6FC9A9579EC}"/>
              </c:ext>
            </c:extLst>
          </c:dPt>
          <c:dPt>
            <c:idx val="6"/>
            <c:invertIfNegative val="0"/>
            <c:bubble3D val="0"/>
            <c:spPr>
              <a:solidFill>
                <a:srgbClr val="FBBB27"/>
              </a:solidFill>
              <a:ln>
                <a:noFill/>
              </a:ln>
              <a:effectLst/>
            </c:spPr>
            <c:extLst>
              <c:ext xmlns:c16="http://schemas.microsoft.com/office/drawing/2014/chart" uri="{C3380CC4-5D6E-409C-BE32-E72D297353CC}">
                <c16:uniqueId val="{00000004-FDF9-425B-806A-D6FC9A9579EC}"/>
              </c:ext>
            </c:extLst>
          </c:dPt>
          <c:dPt>
            <c:idx val="17"/>
            <c:invertIfNegative val="0"/>
            <c:bubble3D val="0"/>
            <c:extLst>
              <c:ext xmlns:c16="http://schemas.microsoft.com/office/drawing/2014/chart" uri="{C3380CC4-5D6E-409C-BE32-E72D297353CC}">
                <c16:uniqueId val="{00000005-FDF9-425B-806A-D6FC9A9579EC}"/>
              </c:ext>
            </c:extLst>
          </c:dPt>
          <c:dPt>
            <c:idx val="18"/>
            <c:invertIfNegative val="0"/>
            <c:bubble3D val="0"/>
            <c:extLst>
              <c:ext xmlns:c16="http://schemas.microsoft.com/office/drawing/2014/chart" uri="{C3380CC4-5D6E-409C-BE32-E72D297353CC}">
                <c16:uniqueId val="{00000006-FDF9-425B-806A-D6FC9A9579EC}"/>
              </c:ext>
            </c:extLst>
          </c:dPt>
          <c:dLbls>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'F52'!$A$6:$A$12</c:f>
              <c:numCache>
                <c:formatCode>General</c:formatCode>
                <c:ptCount val="7"/>
                <c:pt idx="0">
                  <c:v>2013</c:v>
                </c:pt>
                <c:pt idx="1">
                  <c:v>2014</c:v>
                </c:pt>
                <c:pt idx="2">
                  <c:v>2015</c:v>
                </c:pt>
                <c:pt idx="3">
                  <c:v>2016</c:v>
                </c:pt>
                <c:pt idx="4">
                  <c:v>2017</c:v>
                </c:pt>
                <c:pt idx="5">
                  <c:v>2018</c:v>
                </c:pt>
                <c:pt idx="6" formatCode="mmm\-yy">
                  <c:v>43770</c:v>
                </c:pt>
              </c:numCache>
            </c:numRef>
          </c:cat>
          <c:val>
            <c:numRef>
              <c:f>'F52'!$B$6:$B$12</c:f>
              <c:numCache>
                <c:formatCode>#,##0</c:formatCode>
                <c:ptCount val="7"/>
                <c:pt idx="0">
                  <c:v>523456</c:v>
                </c:pt>
                <c:pt idx="1">
                  <c:v>540644</c:v>
                </c:pt>
                <c:pt idx="2">
                  <c:v>551836</c:v>
                </c:pt>
                <c:pt idx="3">
                  <c:v>575641</c:v>
                </c:pt>
                <c:pt idx="4">
                  <c:v>605107</c:v>
                </c:pt>
                <c:pt idx="5">
                  <c:v>614655</c:v>
                </c:pt>
                <c:pt idx="6">
                  <c:v>648166</c:v>
                </c:pt>
              </c:numCache>
            </c:numRef>
          </c:val>
          <c:extLst>
            <c:ext xmlns:c16="http://schemas.microsoft.com/office/drawing/2014/chart" uri="{C3380CC4-5D6E-409C-BE32-E72D297353CC}">
              <c16:uniqueId val="{00000007-FDF9-425B-806A-D6FC9A9579EC}"/>
            </c:ext>
          </c:extLst>
        </c:ser>
        <c:dLbls>
          <c:dLblPos val="outEnd"/>
          <c:showLegendKey val="0"/>
          <c:showVal val="1"/>
          <c:showCatName val="0"/>
          <c:showSerName val="0"/>
          <c:showPercent val="0"/>
          <c:showBubbleSize val="0"/>
        </c:dLbls>
        <c:gapWidth val="80"/>
        <c:overlap val="-27"/>
        <c:axId val="225302784"/>
        <c:axId val="225310592"/>
      </c:barChart>
      <c:catAx>
        <c:axId val="225302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5310592"/>
        <c:crosses val="autoZero"/>
        <c:auto val="1"/>
        <c:lblAlgn val="ctr"/>
        <c:lblOffset val="100"/>
        <c:noMultiLvlLbl val="0"/>
      </c:catAx>
      <c:valAx>
        <c:axId val="225310592"/>
        <c:scaling>
          <c:orientation val="minMax"/>
        </c:scaling>
        <c:delete val="1"/>
        <c:axPos val="l"/>
        <c:numFmt formatCode="#,##0" sourceLinked="1"/>
        <c:majorTickMark val="out"/>
        <c:minorTickMark val="none"/>
        <c:tickLblPos val="nextTo"/>
        <c:crossAx val="22530278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6E2A-450D-82FE-38095C761E95}"/>
              </c:ext>
            </c:extLst>
          </c:dPt>
          <c:dPt>
            <c:idx val="1"/>
            <c:bubble3D val="0"/>
            <c:spPr>
              <a:solidFill>
                <a:srgbClr val="FBBB27"/>
              </a:solidFill>
            </c:spPr>
            <c:extLst>
              <c:ext xmlns:c16="http://schemas.microsoft.com/office/drawing/2014/chart" uri="{C3380CC4-5D6E-409C-BE32-E72D297353CC}">
                <c16:uniqueId val="{00000003-6E2A-450D-82FE-38095C761E95}"/>
              </c:ext>
            </c:extLst>
          </c:dPt>
          <c:dPt>
            <c:idx val="2"/>
            <c:bubble3D val="0"/>
            <c:spPr>
              <a:solidFill>
                <a:srgbClr val="FAD496"/>
              </a:solidFill>
            </c:spPr>
            <c:extLst>
              <c:ext xmlns:c16="http://schemas.microsoft.com/office/drawing/2014/chart" uri="{C3380CC4-5D6E-409C-BE32-E72D297353CC}">
                <c16:uniqueId val="{00000005-6E2A-450D-82FE-38095C761E95}"/>
              </c:ext>
            </c:extLst>
          </c:dPt>
          <c:dPt>
            <c:idx val="3"/>
            <c:bubble3D val="0"/>
            <c:spPr>
              <a:solidFill>
                <a:srgbClr val="663300"/>
              </a:solidFill>
            </c:spPr>
            <c:extLst>
              <c:ext xmlns:c16="http://schemas.microsoft.com/office/drawing/2014/chart" uri="{C3380CC4-5D6E-409C-BE32-E72D297353CC}">
                <c16:uniqueId val="{00000007-6E2A-450D-82FE-38095C761E95}"/>
              </c:ext>
            </c:extLst>
          </c:dPt>
          <c:dPt>
            <c:idx val="4"/>
            <c:bubble3D val="0"/>
            <c:spPr>
              <a:solidFill>
                <a:srgbClr val="95682B"/>
              </a:solidFill>
            </c:spPr>
            <c:extLst>
              <c:ext xmlns:c16="http://schemas.microsoft.com/office/drawing/2014/chart" uri="{C3380CC4-5D6E-409C-BE32-E72D297353CC}">
                <c16:uniqueId val="{00000009-6E2A-450D-82FE-38095C761E95}"/>
              </c:ext>
            </c:extLst>
          </c:dPt>
          <c:dPt>
            <c:idx val="5"/>
            <c:bubble3D val="0"/>
            <c:spPr>
              <a:solidFill>
                <a:srgbClr val="B5B367"/>
              </a:solidFill>
            </c:spPr>
            <c:extLst>
              <c:ext xmlns:c16="http://schemas.microsoft.com/office/drawing/2014/chart" uri="{C3380CC4-5D6E-409C-BE32-E72D297353CC}">
                <c16:uniqueId val="{0000000B-6E2A-450D-82FE-38095C761E95}"/>
              </c:ext>
            </c:extLst>
          </c:dPt>
          <c:dPt>
            <c:idx val="6"/>
            <c:bubble3D val="0"/>
            <c:spPr>
              <a:solidFill>
                <a:srgbClr val="FFF915"/>
              </a:solidFill>
            </c:spPr>
            <c:extLst>
              <c:ext xmlns:c16="http://schemas.microsoft.com/office/drawing/2014/chart" uri="{C3380CC4-5D6E-409C-BE32-E72D297353CC}">
                <c16:uniqueId val="{0000000D-6E2A-450D-82FE-38095C761E95}"/>
              </c:ext>
            </c:extLst>
          </c:dPt>
          <c:dPt>
            <c:idx val="7"/>
            <c:bubble3D val="0"/>
            <c:spPr>
              <a:solidFill>
                <a:srgbClr val="CC9900"/>
              </a:solidFill>
            </c:spPr>
            <c:extLst>
              <c:ext xmlns:c16="http://schemas.microsoft.com/office/drawing/2014/chart" uri="{C3380CC4-5D6E-409C-BE32-E72D297353CC}">
                <c16:uniqueId val="{0000000F-6E2A-450D-82FE-38095C761E95}"/>
              </c:ext>
            </c:extLst>
          </c:dPt>
          <c:dPt>
            <c:idx val="8"/>
            <c:bubble3D val="0"/>
            <c:spPr>
              <a:solidFill>
                <a:srgbClr val="BDCFD6"/>
              </a:solidFill>
            </c:spPr>
            <c:extLst>
              <c:ext xmlns:c16="http://schemas.microsoft.com/office/drawing/2014/chart" uri="{C3380CC4-5D6E-409C-BE32-E72D297353CC}">
                <c16:uniqueId val="{00000011-6E2A-450D-82FE-38095C761E95}"/>
              </c:ext>
            </c:extLst>
          </c:dPt>
          <c:dPt>
            <c:idx val="9"/>
            <c:bubble3D val="0"/>
            <c:spPr>
              <a:solidFill>
                <a:srgbClr val="4F81BD">
                  <a:lumMod val="60000"/>
                  <a:lumOff val="40000"/>
                </a:srgbClr>
              </a:solidFill>
            </c:spPr>
            <c:extLst>
              <c:ext xmlns:c16="http://schemas.microsoft.com/office/drawing/2014/chart" uri="{C3380CC4-5D6E-409C-BE32-E72D297353CC}">
                <c16:uniqueId val="{00000013-6E2A-450D-82FE-38095C761E95}"/>
              </c:ext>
            </c:extLst>
          </c:dPt>
          <c:dPt>
            <c:idx val="10"/>
            <c:bubble3D val="0"/>
            <c:spPr>
              <a:solidFill>
                <a:srgbClr val="393D3F"/>
              </a:solidFill>
            </c:spPr>
            <c:extLst>
              <c:ext xmlns:c16="http://schemas.microsoft.com/office/drawing/2014/chart" uri="{C3380CC4-5D6E-409C-BE32-E72D297353CC}">
                <c16:uniqueId val="{00000015-6E2A-450D-82FE-38095C761E95}"/>
              </c:ext>
            </c:extLst>
          </c:dPt>
          <c:dPt>
            <c:idx val="11"/>
            <c:bubble3D val="0"/>
            <c:spPr>
              <a:solidFill>
                <a:schemeClr val="bg1">
                  <a:lumMod val="65000"/>
                </a:schemeClr>
              </a:solidFill>
            </c:spPr>
            <c:extLst>
              <c:ext xmlns:c16="http://schemas.microsoft.com/office/drawing/2014/chart" uri="{C3380CC4-5D6E-409C-BE32-E72D297353CC}">
                <c16:uniqueId val="{00000017-6E2A-450D-82FE-38095C761E95}"/>
              </c:ext>
            </c:extLst>
          </c:dPt>
          <c:dPt>
            <c:idx val="12"/>
            <c:bubble3D val="0"/>
            <c:spPr>
              <a:solidFill>
                <a:schemeClr val="bg1">
                  <a:lumMod val="50000"/>
                </a:schemeClr>
              </a:solidFill>
            </c:spPr>
            <c:extLst>
              <c:ext xmlns:c16="http://schemas.microsoft.com/office/drawing/2014/chart" uri="{C3380CC4-5D6E-409C-BE32-E72D297353CC}">
                <c16:uniqueId val="{00000019-6E2A-450D-82FE-38095C761E95}"/>
              </c:ext>
            </c:extLst>
          </c:dPt>
          <c:dPt>
            <c:idx val="13"/>
            <c:bubble3D val="0"/>
            <c:spPr>
              <a:solidFill>
                <a:schemeClr val="bg2">
                  <a:lumMod val="75000"/>
                </a:schemeClr>
              </a:solidFill>
            </c:spPr>
            <c:extLst>
              <c:ext xmlns:c16="http://schemas.microsoft.com/office/drawing/2014/chart" uri="{C3380CC4-5D6E-409C-BE32-E72D297353CC}">
                <c16:uniqueId val="{0000001B-6E2A-450D-82FE-38095C761E95}"/>
              </c:ext>
            </c:extLst>
          </c:dPt>
          <c:dLbls>
            <c:dLbl>
              <c:idx val="0"/>
              <c:layout>
                <c:manualLayout>
                  <c:x val="2.5012408198228839E-2"/>
                  <c:y val="-5.3860220371989592E-2"/>
                </c:manualLayout>
              </c:layout>
              <c:tx>
                <c:rich>
                  <a:bodyPr/>
                  <a:lstStyle/>
                  <a:p>
                    <a:r>
                      <a:rPr lang="en-US"/>
                      <a:t>Servicios de administración pública y seguridad social</a:t>
                    </a:r>
                  </a:p>
                  <a:p>
                    <a:r>
                      <a:rPr lang="en-US"/>
                      <a:t> 29.3%</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2A-450D-82FE-38095C761E95}"/>
                </c:ext>
              </c:extLst>
            </c:dLbl>
            <c:dLbl>
              <c:idx val="1"/>
              <c:layout>
                <c:manualLayout>
                  <c:x val="-3.4060189209276545E-2"/>
                  <c:y val="1.5844065929124925E-3"/>
                </c:manualLayout>
              </c:layout>
              <c:tx>
                <c:rich>
                  <a:bodyPr/>
                  <a:lstStyle/>
                  <a:p>
                    <a:r>
                      <a:rPr lang="en-US"/>
                      <a:t>Servicios profesionales y técnicos</a:t>
                    </a:r>
                  </a:p>
                  <a:p>
                    <a:r>
                      <a:rPr lang="en-US"/>
                      <a:t> 29.0%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2A-450D-82FE-38095C761E95}"/>
                </c:ext>
              </c:extLst>
            </c:dLbl>
            <c:dLbl>
              <c:idx val="2"/>
              <c:layout>
                <c:manualLayout>
                  <c:x val="-8.4357272127953513E-3"/>
                  <c:y val="-2.0282761682461257E-2"/>
                </c:manualLayout>
              </c:layout>
              <c:tx>
                <c:rich>
                  <a:bodyPr/>
                  <a:lstStyle/>
                  <a:p>
                    <a:r>
                      <a:rPr lang="en-US"/>
                      <a:t>Preparación y servicio de alimentos y bebidas</a:t>
                    </a:r>
                  </a:p>
                  <a:p>
                    <a:r>
                      <a:rPr lang="en-US"/>
                      <a:t>8.2%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2A-450D-82FE-38095C761E95}"/>
                </c:ext>
              </c:extLst>
            </c:dLbl>
            <c:dLbl>
              <c:idx val="3"/>
              <c:layout>
                <c:manualLayout>
                  <c:x val="9.7470911068280788E-3"/>
                  <c:y val="-2.9132869703238615E-2"/>
                </c:manualLayout>
              </c:layout>
              <c:tx>
                <c:rich>
                  <a:bodyPr/>
                  <a:lstStyle/>
                  <a:p>
                    <a:r>
                      <a:rPr lang="en-US"/>
                      <a:t>Servicios de enseñanza, investigación científica y difusión cultural</a:t>
                    </a:r>
                  </a:p>
                  <a:p>
                    <a:r>
                      <a:rPr lang="en-US"/>
                      <a:t>7.9%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2A-450D-82FE-38095C761E95}"/>
                </c:ext>
              </c:extLst>
            </c:dLbl>
            <c:dLbl>
              <c:idx val="4"/>
              <c:layout>
                <c:manualLayout>
                  <c:x val="-5.6599943732705153E-2"/>
                  <c:y val="-4.9942530065310117E-2"/>
                </c:manualLayout>
              </c:layout>
              <c:tx>
                <c:rich>
                  <a:bodyPr/>
                  <a:lstStyle/>
                  <a:p>
                    <a:r>
                      <a:rPr lang="en-US"/>
                      <a:t>Servicios personales para el hogar y diversos</a:t>
                    </a:r>
                  </a:p>
                  <a:p>
                    <a:r>
                      <a:rPr lang="en-US"/>
                      <a:t>7.4%</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2A-450D-82FE-38095C761E95}"/>
                </c:ext>
              </c:extLst>
            </c:dLbl>
            <c:dLbl>
              <c:idx val="5"/>
              <c:layout>
                <c:manualLayout>
                  <c:x val="-2.5441551297716976E-2"/>
                  <c:y val="-6.9716291034908451E-2"/>
                </c:manualLayout>
              </c:layout>
              <c:tx>
                <c:rich>
                  <a:bodyPr/>
                  <a:lstStyle/>
                  <a:p>
                    <a:r>
                      <a:rPr lang="en-US"/>
                      <a:t>Servicios de alojamiento temporal</a:t>
                    </a:r>
                  </a:p>
                  <a:p>
                    <a:r>
                      <a:rPr lang="en-US"/>
                      <a:t>4.9%</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2A-450D-82FE-38095C761E95}"/>
                </c:ext>
              </c:extLst>
            </c:dLbl>
            <c:dLbl>
              <c:idx val="6"/>
              <c:tx>
                <c:rich>
                  <a:bodyPr/>
                  <a:lstStyle/>
                  <a:p>
                    <a:r>
                      <a:rPr lang="en-US"/>
                      <a:t>Servicios médicos, asistencia social y veterinarios</a:t>
                    </a:r>
                  </a:p>
                  <a:p>
                    <a:r>
                      <a:rPr lang="en-US"/>
                      <a:t>4.0%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2A-450D-82FE-38095C761E95}"/>
                </c:ext>
              </c:extLst>
            </c:dLbl>
            <c:dLbl>
              <c:idx val="7"/>
              <c:layout>
                <c:manualLayout>
                  <c:x val="3.6921171199543142E-2"/>
                  <c:y val="-5.8855935773364593E-2"/>
                </c:manualLayout>
              </c:layout>
              <c:tx>
                <c:rich>
                  <a:bodyPr/>
                  <a:lstStyle/>
                  <a:p>
                    <a:r>
                      <a:rPr lang="en-US"/>
                      <a:t>Servicios recreativos y de esparcimiento</a:t>
                    </a:r>
                  </a:p>
                  <a:p>
                    <a:r>
                      <a:rPr lang="en-US"/>
                      <a:t> 3.1%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2A-450D-82FE-38095C761E95}"/>
                </c:ext>
              </c:extLst>
            </c:dLbl>
            <c:dLbl>
              <c:idx val="8"/>
              <c:layout>
                <c:manualLayout>
                  <c:x val="1.2144161848254663E-2"/>
                  <c:y val="1.3220704193318994E-2"/>
                </c:manualLayout>
              </c:layout>
              <c:tx>
                <c:rich>
                  <a:bodyPr/>
                  <a:lstStyle/>
                  <a:p>
                    <a:r>
                      <a:rPr lang="en-US"/>
                      <a:t>Servicios financieros y de seguros (bancos, financieras)</a:t>
                    </a:r>
                  </a:p>
                  <a:p>
                    <a:r>
                      <a:rPr lang="en-US"/>
                      <a:t>2.3%</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2A-450D-82FE-38095C761E95}"/>
                </c:ext>
              </c:extLst>
            </c:dLbl>
            <c:dLbl>
              <c:idx val="9"/>
              <c:layout>
                <c:manualLayout>
                  <c:x val="1.1082473577466207E-2"/>
                  <c:y val="0.10922103246822129"/>
                </c:manualLayout>
              </c:layout>
              <c:tx>
                <c:rich>
                  <a:bodyPr/>
                  <a:lstStyle/>
                  <a:p>
                    <a:r>
                      <a:rPr lang="en-US"/>
                      <a:t>Servicios colaterales a Instituciones financieras y de seguros</a:t>
                    </a:r>
                  </a:p>
                  <a:p>
                    <a:r>
                      <a:rPr lang="en-US"/>
                      <a:t>1.0%</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E2A-450D-82FE-38095C761E95}"/>
                </c:ext>
              </c:extLst>
            </c:dLbl>
            <c:dLbl>
              <c:idx val="10"/>
              <c:layout>
                <c:manualLayout>
                  <c:x val="4.5837857811706115E-2"/>
                  <c:y val="0.19114155414593303"/>
                </c:manualLayout>
              </c:layout>
              <c:tx>
                <c:rich>
                  <a:bodyPr/>
                  <a:lstStyle/>
                  <a:p>
                    <a:r>
                      <a:rPr lang="en-US"/>
                      <a:t>Otras</a:t>
                    </a:r>
                  </a:p>
                  <a:p>
                    <a:r>
                      <a:rPr lang="en-US"/>
                      <a:t>2.8%</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E2A-450D-82FE-38095C761E95}"/>
                </c:ext>
              </c:extLst>
            </c:dLbl>
            <c:spPr>
              <a:noFill/>
              <a:ln>
                <a:noFill/>
              </a:ln>
              <a:effectLst/>
            </c:spPr>
            <c:showLegendKey val="0"/>
            <c:showVal val="1"/>
            <c:showCatName val="1"/>
            <c:showSerName val="0"/>
            <c:showPercent val="0"/>
            <c:showBubbleSize val="0"/>
            <c:showLeaderLines val="1"/>
            <c:leaderLines>
              <c:spPr>
                <a:ln>
                  <a:solidFill>
                    <a:srgbClr val="9E6900"/>
                  </a:solidFill>
                </a:ln>
              </c:spPr>
            </c:leaderLines>
            <c:extLst>
              <c:ext xmlns:c15="http://schemas.microsoft.com/office/drawing/2012/chart" uri="{CE6537A1-D6FC-4f65-9D91-7224C49458BB}"/>
            </c:extLst>
          </c:dLbls>
          <c:cat>
            <c:strRef>
              <c:f>'F53'!$A$6:$A$16</c:f>
              <c:strCache>
                <c:ptCount val="11"/>
                <c:pt idx="0">
                  <c:v>Servicios de administración pública y seguridad social.</c:v>
                </c:pt>
                <c:pt idx="1">
                  <c:v>Servicios profesionales y técnicos.</c:v>
                </c:pt>
                <c:pt idx="2">
                  <c:v>Preparación y servicio de alimentos y bebidas.</c:v>
                </c:pt>
                <c:pt idx="3">
                  <c:v>Servicios de enseñanza, investigación científica y difusión cultural.</c:v>
                </c:pt>
                <c:pt idx="4">
                  <c:v>Servicios personales para el hogar y diversos.</c:v>
                </c:pt>
                <c:pt idx="5">
                  <c:v>Servicios de alojamiento temporal.</c:v>
                </c:pt>
                <c:pt idx="6">
                  <c:v>Servicios médicos, asistencia social y veterinarios.</c:v>
                </c:pt>
                <c:pt idx="7">
                  <c:v>Servicios recreativos y de esparcimiento.</c:v>
                </c:pt>
                <c:pt idx="8">
                  <c:v>Servicios financieros y de seguros (bancos, financieras).</c:v>
                </c:pt>
                <c:pt idx="9">
                  <c:v>Servicios colaterales a Instituciones financieras y de seguros.</c:v>
                </c:pt>
                <c:pt idx="10">
                  <c:v>Otras</c:v>
                </c:pt>
              </c:strCache>
            </c:strRef>
          </c:cat>
          <c:val>
            <c:numRef>
              <c:f>'F53'!$B$6:$B$16</c:f>
              <c:numCache>
                <c:formatCode>0.0%</c:formatCode>
                <c:ptCount val="11"/>
                <c:pt idx="0">
                  <c:v>0.29349888763063781</c:v>
                </c:pt>
                <c:pt idx="1">
                  <c:v>0.28981001780408105</c:v>
                </c:pt>
                <c:pt idx="2">
                  <c:v>8.2380131015820021E-2</c:v>
                </c:pt>
                <c:pt idx="3">
                  <c:v>7.9242046019075363E-2</c:v>
                </c:pt>
                <c:pt idx="4">
                  <c:v>7.3894650444484899E-2</c:v>
                </c:pt>
                <c:pt idx="5">
                  <c:v>4.9004421706784991E-2</c:v>
                </c:pt>
                <c:pt idx="6">
                  <c:v>4.0241234498569811E-2</c:v>
                </c:pt>
                <c:pt idx="7">
                  <c:v>3.1217311614617244E-2</c:v>
                </c:pt>
                <c:pt idx="8">
                  <c:v>2.2960167611383503E-2</c:v>
                </c:pt>
                <c:pt idx="9">
                  <c:v>9.8385290188007391E-3</c:v>
                </c:pt>
                <c:pt idx="10">
                  <c:v>2.7912602635744545E-2</c:v>
                </c:pt>
              </c:numCache>
            </c:numRef>
          </c:val>
          <c:extLst>
            <c:ext xmlns:c16="http://schemas.microsoft.com/office/drawing/2014/chart" uri="{C3380CC4-5D6E-409C-BE32-E72D297353CC}">
              <c16:uniqueId val="{0000001C-6E2A-450D-82FE-38095C761E95}"/>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49D-449D-81B4-8BD0361DBF3B}"/>
              </c:ext>
            </c:extLst>
          </c:dPt>
          <c:dPt>
            <c:idx val="5"/>
            <c:invertIfNegative val="0"/>
            <c:bubble3D val="0"/>
            <c:extLst>
              <c:ext xmlns:c16="http://schemas.microsoft.com/office/drawing/2014/chart" uri="{C3380CC4-5D6E-409C-BE32-E72D297353CC}">
                <c16:uniqueId val="{00000002-349D-449D-81B4-8BD0361DBF3B}"/>
              </c:ext>
            </c:extLst>
          </c:dPt>
          <c:dPt>
            <c:idx val="6"/>
            <c:invertIfNegative val="0"/>
            <c:bubble3D val="0"/>
            <c:spPr>
              <a:solidFill>
                <a:srgbClr val="FBBB27"/>
              </a:solidFill>
              <a:ln>
                <a:noFill/>
              </a:ln>
              <a:effectLst/>
            </c:spPr>
            <c:extLst>
              <c:ext xmlns:c16="http://schemas.microsoft.com/office/drawing/2014/chart" uri="{C3380CC4-5D6E-409C-BE32-E72D297353CC}">
                <c16:uniqueId val="{00000004-349D-449D-81B4-8BD0361DBF3B}"/>
              </c:ext>
            </c:extLst>
          </c:dPt>
          <c:dPt>
            <c:idx val="17"/>
            <c:invertIfNegative val="0"/>
            <c:bubble3D val="0"/>
            <c:extLst>
              <c:ext xmlns:c16="http://schemas.microsoft.com/office/drawing/2014/chart" uri="{C3380CC4-5D6E-409C-BE32-E72D297353CC}">
                <c16:uniqueId val="{00000005-349D-449D-81B4-8BD0361DBF3B}"/>
              </c:ext>
            </c:extLst>
          </c:dPt>
          <c:dPt>
            <c:idx val="18"/>
            <c:invertIfNegative val="0"/>
            <c:bubble3D val="0"/>
            <c:extLst>
              <c:ext xmlns:c16="http://schemas.microsoft.com/office/drawing/2014/chart" uri="{C3380CC4-5D6E-409C-BE32-E72D297353CC}">
                <c16:uniqueId val="{00000006-349D-449D-81B4-8BD0361DBF3B}"/>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9D-449D-81B4-8BD0361DBF3B}"/>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'F54'!$A$6:$A$12</c:f>
              <c:numCache>
                <c:formatCode>General</c:formatCode>
                <c:ptCount val="7"/>
                <c:pt idx="0">
                  <c:v>2013</c:v>
                </c:pt>
                <c:pt idx="1">
                  <c:v>2014</c:v>
                </c:pt>
                <c:pt idx="2">
                  <c:v>2015</c:v>
                </c:pt>
                <c:pt idx="3">
                  <c:v>2016</c:v>
                </c:pt>
                <c:pt idx="4">
                  <c:v>2017</c:v>
                </c:pt>
                <c:pt idx="5">
                  <c:v>2018</c:v>
                </c:pt>
                <c:pt idx="6" formatCode="mmm\-yy">
                  <c:v>43770</c:v>
                </c:pt>
              </c:numCache>
            </c:numRef>
          </c:cat>
          <c:val>
            <c:numRef>
              <c:f>'F54'!$B$6:$B$12</c:f>
              <c:numCache>
                <c:formatCode>#,##0</c:formatCode>
                <c:ptCount val="7"/>
                <c:pt idx="0">
                  <c:v>78051</c:v>
                </c:pt>
                <c:pt idx="1">
                  <c:v>79961</c:v>
                </c:pt>
                <c:pt idx="2">
                  <c:v>82957</c:v>
                </c:pt>
                <c:pt idx="3">
                  <c:v>86097</c:v>
                </c:pt>
                <c:pt idx="4">
                  <c:v>90125</c:v>
                </c:pt>
                <c:pt idx="5">
                  <c:v>93370</c:v>
                </c:pt>
                <c:pt idx="6">
                  <c:v>97410</c:v>
                </c:pt>
              </c:numCache>
            </c:numRef>
          </c:val>
          <c:extLst>
            <c:ext xmlns:c16="http://schemas.microsoft.com/office/drawing/2014/chart" uri="{C3380CC4-5D6E-409C-BE32-E72D297353CC}">
              <c16:uniqueId val="{00000007-349D-449D-81B4-8BD0361DBF3B}"/>
            </c:ext>
          </c:extLst>
        </c:ser>
        <c:dLbls>
          <c:showLegendKey val="0"/>
          <c:showVal val="0"/>
          <c:showCatName val="0"/>
          <c:showSerName val="0"/>
          <c:showPercent val="0"/>
          <c:showBubbleSize val="0"/>
        </c:dLbls>
        <c:gapWidth val="80"/>
        <c:overlap val="-27"/>
        <c:axId val="225948800"/>
        <c:axId val="225950336"/>
      </c:barChart>
      <c:catAx>
        <c:axId val="225948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5950336"/>
        <c:crosses val="autoZero"/>
        <c:auto val="1"/>
        <c:lblAlgn val="ctr"/>
        <c:lblOffset val="100"/>
        <c:noMultiLvlLbl val="0"/>
      </c:catAx>
      <c:valAx>
        <c:axId val="225950336"/>
        <c:scaling>
          <c:orientation val="minMax"/>
        </c:scaling>
        <c:delete val="1"/>
        <c:axPos val="l"/>
        <c:numFmt formatCode="#,##0" sourceLinked="1"/>
        <c:majorTickMark val="out"/>
        <c:minorTickMark val="none"/>
        <c:tickLblPos val="nextTo"/>
        <c:crossAx val="22594880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887353347135951"/>
          <c:y val="0.1656943360222049"/>
          <c:w val="0.5247351621808144"/>
          <c:h val="0.65950320929829132"/>
        </c:manualLayout>
      </c:layout>
      <c:pieChart>
        <c:varyColors val="1"/>
        <c:ser>
          <c:idx val="0"/>
          <c:order val="0"/>
          <c:dPt>
            <c:idx val="0"/>
            <c:bubble3D val="0"/>
            <c:spPr>
              <a:solidFill>
                <a:srgbClr val="C9C943"/>
              </a:solidFill>
            </c:spPr>
            <c:extLst>
              <c:ext xmlns:c16="http://schemas.microsoft.com/office/drawing/2014/chart" uri="{C3380CC4-5D6E-409C-BE32-E72D297353CC}">
                <c16:uniqueId val="{00000001-053D-4A01-A4AD-AAEAA7083BDA}"/>
              </c:ext>
            </c:extLst>
          </c:dPt>
          <c:dPt>
            <c:idx val="1"/>
            <c:bubble3D val="0"/>
            <c:spPr>
              <a:solidFill>
                <a:srgbClr val="FBBB27"/>
              </a:solidFill>
            </c:spPr>
            <c:extLst>
              <c:ext xmlns:c16="http://schemas.microsoft.com/office/drawing/2014/chart" uri="{C3380CC4-5D6E-409C-BE32-E72D297353CC}">
                <c16:uniqueId val="{00000003-053D-4A01-A4AD-AAEAA7083BDA}"/>
              </c:ext>
            </c:extLst>
          </c:dPt>
          <c:dPt>
            <c:idx val="3"/>
            <c:bubble3D val="0"/>
            <c:spPr>
              <a:solidFill>
                <a:srgbClr val="FAD496"/>
              </a:solidFill>
            </c:spPr>
            <c:extLst>
              <c:ext xmlns:c16="http://schemas.microsoft.com/office/drawing/2014/chart" uri="{C3380CC4-5D6E-409C-BE32-E72D297353CC}">
                <c16:uniqueId val="{00000005-053D-4A01-A4AD-AAEAA7083BDA}"/>
              </c:ext>
            </c:extLst>
          </c:dPt>
          <c:dPt>
            <c:idx val="4"/>
            <c:bubble3D val="0"/>
            <c:spPr>
              <a:solidFill>
                <a:srgbClr val="BDCFD6"/>
              </a:solidFill>
            </c:spPr>
            <c:extLst>
              <c:ext xmlns:c16="http://schemas.microsoft.com/office/drawing/2014/chart" uri="{C3380CC4-5D6E-409C-BE32-E72D297353CC}">
                <c16:uniqueId val="{00000007-053D-4A01-A4AD-AAEAA7083BDA}"/>
              </c:ext>
            </c:extLst>
          </c:dPt>
          <c:dPt>
            <c:idx val="5"/>
            <c:bubble3D val="0"/>
            <c:spPr>
              <a:solidFill>
                <a:srgbClr val="FFC000">
                  <a:lumMod val="50000"/>
                </a:srgbClr>
              </a:solidFill>
            </c:spPr>
            <c:extLst>
              <c:ext xmlns:c16="http://schemas.microsoft.com/office/drawing/2014/chart" uri="{C3380CC4-5D6E-409C-BE32-E72D297353CC}">
                <c16:uniqueId val="{00000009-053D-4A01-A4AD-AAEAA7083BDA}"/>
              </c:ext>
            </c:extLst>
          </c:dPt>
          <c:dPt>
            <c:idx val="6"/>
            <c:bubble3D val="0"/>
            <c:spPr>
              <a:solidFill>
                <a:srgbClr val="7C878E"/>
              </a:solidFill>
            </c:spPr>
            <c:extLst>
              <c:ext xmlns:c16="http://schemas.microsoft.com/office/drawing/2014/chart" uri="{C3380CC4-5D6E-409C-BE32-E72D297353CC}">
                <c16:uniqueId val="{0000000B-053D-4A01-A4AD-AAEAA7083BDA}"/>
              </c:ext>
            </c:extLst>
          </c:dPt>
          <c:dPt>
            <c:idx val="7"/>
            <c:bubble3D val="0"/>
            <c:spPr>
              <a:solidFill>
                <a:srgbClr val="FFC000">
                  <a:lumMod val="75000"/>
                </a:srgbClr>
              </a:solidFill>
            </c:spPr>
            <c:extLst>
              <c:ext xmlns:c16="http://schemas.microsoft.com/office/drawing/2014/chart" uri="{C3380CC4-5D6E-409C-BE32-E72D297353CC}">
                <c16:uniqueId val="{0000000D-053D-4A01-A4AD-AAEAA7083BDA}"/>
              </c:ext>
            </c:extLst>
          </c:dPt>
          <c:dLbls>
            <c:dLbl>
              <c:idx val="0"/>
              <c:layout>
                <c:manualLayout>
                  <c:x val="-0.10482136031225572"/>
                  <c:y val="-2.70594410992743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3D-4A01-A4AD-AAEAA7083BDA}"/>
                </c:ext>
              </c:extLst>
            </c:dLbl>
            <c:dLbl>
              <c:idx val="1"/>
              <c:layout>
                <c:manualLayout>
                  <c:x val="0.12903976207828349"/>
                  <c:y val="1.1894642581442025E-2"/>
                </c:manualLayout>
              </c:layout>
              <c:tx>
                <c:rich>
                  <a:bodyPr/>
                  <a:lstStyle/>
                  <a:p>
                    <a:r>
                      <a:rPr lang="en-US"/>
                      <a:t>Industrias Extractivas</a:t>
                    </a:r>
                  </a:p>
                  <a:p>
                    <a:r>
                      <a:rPr lang="en-US"/>
                      <a:t>0.1%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3D-4A01-A4AD-AAEAA7083BDA}"/>
                </c:ext>
              </c:extLst>
            </c:dLbl>
            <c:dLbl>
              <c:idx val="2"/>
              <c:layout>
                <c:manualLayout>
                  <c:x val="0.11877948725409929"/>
                  <c:y val="6.1503535587463333E-2"/>
                </c:manualLayout>
              </c:layout>
              <c:tx>
                <c:rich>
                  <a:bodyPr/>
                  <a:lstStyle/>
                  <a:p>
                    <a:r>
                      <a:rPr lang="en-US"/>
                      <a:t>Industria de Transformación</a:t>
                    </a:r>
                  </a:p>
                  <a:p>
                    <a:r>
                      <a:rPr lang="en-US"/>
                      <a:t>15.8%</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FF5-44A7-8C8D-B465F8A7CF17}"/>
                </c:ext>
              </c:extLst>
            </c:dLbl>
            <c:dLbl>
              <c:idx val="3"/>
              <c:layout>
                <c:manualLayout>
                  <c:x val="7.0913250102176181E-2"/>
                  <c:y val="-4.0104986876640424E-3"/>
                </c:manualLayout>
              </c:layout>
              <c:tx>
                <c:rich>
                  <a:bodyPr/>
                  <a:lstStyle/>
                  <a:p>
                    <a:r>
                      <a:rPr lang="en-US"/>
                      <a:t>Construcción</a:t>
                    </a:r>
                  </a:p>
                  <a:p>
                    <a:r>
                      <a:rPr lang="en-US"/>
                      <a:t>12.2%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3D-4A01-A4AD-AAEAA7083BDA}"/>
                </c:ext>
              </c:extLst>
            </c:dLbl>
            <c:dLbl>
              <c:idx val="4"/>
              <c:layout>
                <c:manualLayout>
                  <c:x val="8.1601077710777237E-2"/>
                  <c:y val="0.12294185579743709"/>
                </c:manualLayout>
              </c:layout>
              <c:tx>
                <c:rich>
                  <a:bodyPr/>
                  <a:lstStyle/>
                  <a:p>
                    <a:r>
                      <a:rPr lang="en-US"/>
                      <a:t>Ind. Elec. Cap. Agua Potable</a:t>
                    </a:r>
                  </a:p>
                  <a:p>
                    <a:r>
                      <a:rPr lang="en-US"/>
                      <a:t>0.2%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3D-4A01-A4AD-AAEAA7083BDA}"/>
                </c:ext>
              </c:extLst>
            </c:dLbl>
            <c:dLbl>
              <c:idx val="5"/>
              <c:layout>
                <c:manualLayout>
                  <c:x val="5.5464475092156969E-3"/>
                  <c:y val="4.1768226030569705E-2"/>
                </c:manualLayout>
              </c:layout>
              <c:tx>
                <c:rich>
                  <a:bodyPr/>
                  <a:lstStyle/>
                  <a:p>
                    <a:r>
                      <a:rPr lang="en-US"/>
                      <a:t>Comercio</a:t>
                    </a:r>
                  </a:p>
                  <a:p>
                    <a:r>
                      <a:rPr lang="en-US"/>
                      <a:t>30.3%</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53D-4A01-A4AD-AAEAA7083BDA}"/>
                </c:ext>
              </c:extLst>
            </c:dLbl>
            <c:dLbl>
              <c:idx val="6"/>
              <c:layout>
                <c:manualLayout>
                  <c:x val="-1.10153535428353E-2"/>
                  <c:y val="7.6789377798363437E-2"/>
                </c:manualLayout>
              </c:layout>
              <c:tx>
                <c:rich>
                  <a:bodyPr/>
                  <a:lstStyle/>
                  <a:p>
                    <a:r>
                      <a:rPr lang="en-US"/>
                      <a:t>Transporte y Comunicaciones</a:t>
                    </a:r>
                  </a:p>
                  <a:p>
                    <a:r>
                      <a:rPr lang="en-US"/>
                      <a:t>6.5%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53D-4A01-A4AD-AAEAA7083BDA}"/>
                </c:ext>
              </c:extLst>
            </c:dLbl>
            <c:dLbl>
              <c:idx val="7"/>
              <c:layout>
                <c:manualLayout>
                  <c:x val="-4.7573017947296931E-2"/>
                  <c:y val="1.2404508259996913E-2"/>
                </c:manualLayout>
              </c:layout>
              <c:tx>
                <c:rich>
                  <a:bodyPr/>
                  <a:lstStyle/>
                  <a:p>
                    <a:r>
                      <a:rPr lang="en-US"/>
                      <a:t>Servicios</a:t>
                    </a:r>
                  </a:p>
                  <a:p>
                    <a:r>
                      <a:rPr lang="en-US"/>
                      <a:t>31.7%</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53D-4A01-A4AD-AAEAA7083BDA}"/>
                </c:ext>
              </c:extLst>
            </c:dLbl>
            <c:spPr>
              <a:noFill/>
              <a:ln>
                <a:noFill/>
              </a:ln>
              <a:effectLst/>
            </c:spPr>
            <c:showLegendKey val="0"/>
            <c:showVal val="1"/>
            <c:showCatName val="1"/>
            <c:showSerName val="0"/>
            <c:showPercent val="0"/>
            <c:showBubbleSize val="0"/>
            <c:showLeaderLines val="1"/>
            <c:leaderLines>
              <c:spPr>
                <a:ln>
                  <a:solidFill>
                    <a:srgbClr val="663300"/>
                  </a:solidFill>
                </a:ln>
              </c:spPr>
            </c:leaderLines>
            <c:extLst>
              <c:ext xmlns:c15="http://schemas.microsoft.com/office/drawing/2012/chart" uri="{CE6537A1-D6FC-4f65-9D91-7224C49458BB}"/>
            </c:extLst>
          </c:dLbls>
          <c:cat>
            <c:strRef>
              <c:f>'F55'!$A$6:$A$13</c:f>
              <c:strCache>
                <c:ptCount val="8"/>
                <c:pt idx="0">
                  <c:v>Agricultura, Ganadería, Silvicultura y Pesca</c:v>
                </c:pt>
                <c:pt idx="1">
                  <c:v>Industrias Extractivas</c:v>
                </c:pt>
                <c:pt idx="2">
                  <c:v>Industria de Transformación</c:v>
                </c:pt>
                <c:pt idx="3">
                  <c:v>Construcción</c:v>
                </c:pt>
                <c:pt idx="4">
                  <c:v>Ind. Elec. Cap. Agua Potable</c:v>
                </c:pt>
                <c:pt idx="5">
                  <c:v>Comercio</c:v>
                </c:pt>
                <c:pt idx="6">
                  <c:v>Transporte y Comunicaciones</c:v>
                </c:pt>
                <c:pt idx="7">
                  <c:v>Servicios</c:v>
                </c:pt>
              </c:strCache>
            </c:strRef>
          </c:cat>
          <c:val>
            <c:numRef>
              <c:f>'F55'!$B$6:$B$13</c:f>
              <c:numCache>
                <c:formatCode>0.0%</c:formatCode>
                <c:ptCount val="8"/>
                <c:pt idx="0">
                  <c:v>3.3353865106251927E-2</c:v>
                </c:pt>
                <c:pt idx="1">
                  <c:v>1.3345652397084489E-3</c:v>
                </c:pt>
                <c:pt idx="2">
                  <c:v>0.15778667487937584</c:v>
                </c:pt>
                <c:pt idx="3">
                  <c:v>0.1218150087260035</c:v>
                </c:pt>
                <c:pt idx="4">
                  <c:v>1.5398829688943641E-3</c:v>
                </c:pt>
                <c:pt idx="5">
                  <c:v>0.30293604352735859</c:v>
                </c:pt>
                <c:pt idx="6">
                  <c:v>6.4675084693563284E-2</c:v>
                </c:pt>
                <c:pt idx="7">
                  <c:v>0.31655887485884404</c:v>
                </c:pt>
              </c:numCache>
            </c:numRef>
          </c:val>
          <c:extLst>
            <c:ext xmlns:c16="http://schemas.microsoft.com/office/drawing/2014/chart" uri="{C3380CC4-5D6E-409C-BE32-E72D297353CC}">
              <c16:uniqueId val="{0000000F-053D-4A01-A4AD-AAEAA7083BD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60763160122808"/>
          <c:y val="0.17741301268809215"/>
          <c:w val="0.64685347868312082"/>
          <c:h val="0.81975937715486136"/>
        </c:manualLayout>
      </c:layout>
      <c:pieChart>
        <c:varyColors val="1"/>
        <c:ser>
          <c:idx val="0"/>
          <c:order val="0"/>
          <c:dPt>
            <c:idx val="0"/>
            <c:bubble3D val="0"/>
            <c:spPr>
              <a:solidFill>
                <a:srgbClr val="CCCC00"/>
              </a:solidFill>
            </c:spPr>
            <c:extLst>
              <c:ext xmlns:c16="http://schemas.microsoft.com/office/drawing/2014/chart" uri="{C3380CC4-5D6E-409C-BE32-E72D297353CC}">
                <c16:uniqueId val="{00000001-A89F-4736-B460-1A63A279351B}"/>
              </c:ext>
            </c:extLst>
          </c:dPt>
          <c:dPt>
            <c:idx val="1"/>
            <c:bubble3D val="0"/>
            <c:spPr>
              <a:solidFill>
                <a:schemeClr val="accent4">
                  <a:lumMod val="75000"/>
                </a:schemeClr>
              </a:solidFill>
            </c:spPr>
            <c:extLst>
              <c:ext xmlns:c16="http://schemas.microsoft.com/office/drawing/2014/chart" uri="{C3380CC4-5D6E-409C-BE32-E72D297353CC}">
                <c16:uniqueId val="{00000003-A89F-4736-B460-1A63A279351B}"/>
              </c:ext>
            </c:extLst>
          </c:dPt>
          <c:dPt>
            <c:idx val="3"/>
            <c:bubble3D val="0"/>
            <c:spPr>
              <a:solidFill>
                <a:schemeClr val="accent2">
                  <a:lumMod val="50000"/>
                </a:schemeClr>
              </a:solidFill>
            </c:spPr>
            <c:extLst>
              <c:ext xmlns:c16="http://schemas.microsoft.com/office/drawing/2014/chart" uri="{C3380CC4-5D6E-409C-BE32-E72D297353CC}">
                <c16:uniqueId val="{00000005-A89F-4736-B460-1A63A279351B}"/>
              </c:ext>
            </c:extLst>
          </c:dPt>
          <c:dPt>
            <c:idx val="4"/>
            <c:bubble3D val="0"/>
            <c:spPr>
              <a:solidFill>
                <a:srgbClr val="FFC000"/>
              </a:solidFill>
            </c:spPr>
            <c:extLst>
              <c:ext xmlns:c16="http://schemas.microsoft.com/office/drawing/2014/chart" uri="{C3380CC4-5D6E-409C-BE32-E72D297353CC}">
                <c16:uniqueId val="{00000007-A89F-4736-B460-1A63A279351B}"/>
              </c:ext>
            </c:extLst>
          </c:dPt>
          <c:dPt>
            <c:idx val="5"/>
            <c:bubble3D val="0"/>
            <c:spPr>
              <a:solidFill>
                <a:srgbClr val="333D3F"/>
              </a:solidFill>
            </c:spPr>
            <c:extLst>
              <c:ext xmlns:c16="http://schemas.microsoft.com/office/drawing/2014/chart" uri="{C3380CC4-5D6E-409C-BE32-E72D297353CC}">
                <c16:uniqueId val="{00000009-A89F-4736-B460-1A63A279351B}"/>
              </c:ext>
            </c:extLst>
          </c:dPt>
          <c:dPt>
            <c:idx val="6"/>
            <c:bubble3D val="0"/>
            <c:spPr>
              <a:solidFill>
                <a:schemeClr val="tx1"/>
              </a:solidFill>
            </c:spPr>
            <c:extLst>
              <c:ext xmlns:c16="http://schemas.microsoft.com/office/drawing/2014/chart" uri="{C3380CC4-5D6E-409C-BE32-E72D297353CC}">
                <c16:uniqueId val="{0000000B-A89F-4736-B460-1A63A279351B}"/>
              </c:ext>
            </c:extLst>
          </c:dPt>
          <c:dLbls>
            <c:dLbl>
              <c:idx val="0"/>
              <c:layout>
                <c:manualLayout>
                  <c:x val="0.11987148465525001"/>
                  <c:y val="0.20657874876842353"/>
                </c:manualLayout>
              </c:layout>
              <c:tx>
                <c:rich>
                  <a:bodyPr/>
                  <a:lstStyle/>
                  <a:p>
                    <a:r>
                      <a:rPr lang="en-US"/>
                      <a:t>Patrones con 1 asegurado</a:t>
                    </a:r>
                  </a:p>
                  <a:p>
                    <a:r>
                      <a:rPr lang="en-US"/>
                      <a:t>25.1%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9F-4736-B460-1A63A279351B}"/>
                </c:ext>
              </c:extLst>
            </c:dLbl>
            <c:dLbl>
              <c:idx val="1"/>
              <c:layout>
                <c:manualLayout>
                  <c:x val="0.17969118885606192"/>
                  <c:y val="-4.5570418326637753E-2"/>
                </c:manualLayout>
              </c:layout>
              <c:tx>
                <c:rich>
                  <a:bodyPr/>
                  <a:lstStyle/>
                  <a:p>
                    <a:r>
                      <a:rPr lang="en-US"/>
                      <a:t>Patrones con 2 hasta 5 asegurados 39.5%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9F-4736-B460-1A63A279351B}"/>
                </c:ext>
              </c:extLst>
            </c:dLbl>
            <c:dLbl>
              <c:idx val="2"/>
              <c:layout>
                <c:manualLayout>
                  <c:x val="-1.1383411538752903E-2"/>
                  <c:y val="4.0961022310122795E-2"/>
                </c:manualLayout>
              </c:layout>
              <c:tx>
                <c:rich>
                  <a:bodyPr/>
                  <a:lstStyle/>
                  <a:p>
                    <a:r>
                      <a:rPr lang="en-US"/>
                      <a:t>Patrones con 6 hasta 50 asegurados</a:t>
                    </a:r>
                  </a:p>
                  <a:p>
                    <a:r>
                      <a:rPr lang="en-US"/>
                      <a:t> 30.2%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784-41CE-A581-14FF4279302A}"/>
                </c:ext>
              </c:extLst>
            </c:dLbl>
            <c:dLbl>
              <c:idx val="3"/>
              <c:layout>
                <c:manualLayout>
                  <c:x val="-0.22418227432946095"/>
                  <c:y val="0.17351262599117886"/>
                </c:manualLayout>
              </c:layout>
              <c:tx>
                <c:rich>
                  <a:bodyPr/>
                  <a:lstStyle/>
                  <a:p>
                    <a:r>
                      <a:rPr lang="en-US"/>
                      <a:t>Patrones con 51 hasta 250 asegurados</a:t>
                    </a:r>
                  </a:p>
                  <a:p>
                    <a:r>
                      <a:rPr lang="en-US"/>
                      <a:t>4.1%</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9F-4736-B460-1A63A279351B}"/>
                </c:ext>
              </c:extLst>
            </c:dLbl>
            <c:dLbl>
              <c:idx val="4"/>
              <c:tx>
                <c:rich>
                  <a:bodyPr/>
                  <a:lstStyle/>
                  <a:p>
                    <a:r>
                      <a:rPr lang="en-US"/>
                      <a:t>Patrones con 251 hasta 500 asegurados</a:t>
                    </a:r>
                  </a:p>
                  <a:p>
                    <a:r>
                      <a:rPr lang="en-US"/>
                      <a:t>0.6%</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9F-4736-B460-1A63A279351B}"/>
                </c:ext>
              </c:extLst>
            </c:dLbl>
            <c:dLbl>
              <c:idx val="5"/>
              <c:layout>
                <c:manualLayout>
                  <c:x val="0.11826121055750884"/>
                  <c:y val="8.8417305174208548E-4"/>
                </c:manualLayout>
              </c:layout>
              <c:tx>
                <c:rich>
                  <a:bodyPr/>
                  <a:lstStyle/>
                  <a:p>
                    <a:r>
                      <a:rPr lang="en-US"/>
                      <a:t>Patrones con 501 hasta 1,000 asegurados</a:t>
                    </a:r>
                  </a:p>
                  <a:p>
                    <a:r>
                      <a:rPr lang="en-US"/>
                      <a:t>0.3%</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9F-4736-B460-1A63A279351B}"/>
                </c:ext>
              </c:extLst>
            </c:dLbl>
            <c:dLbl>
              <c:idx val="6"/>
              <c:layout>
                <c:manualLayout>
                  <c:x val="0.36984523793608992"/>
                  <c:y val="0.13381228128900458"/>
                </c:manualLayout>
              </c:layout>
              <c:tx>
                <c:rich>
                  <a:bodyPr/>
                  <a:lstStyle/>
                  <a:p>
                    <a:r>
                      <a:rPr lang="en-US"/>
                      <a:t>Patrones con más de 1,000 asegurados</a:t>
                    </a:r>
                  </a:p>
                  <a:p>
                    <a:r>
                      <a:rPr lang="en-US"/>
                      <a:t>0.2%</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9F-4736-B460-1A63A279351B}"/>
                </c:ext>
              </c:extLst>
            </c:dLbl>
            <c:spPr>
              <a:noFill/>
              <a:ln>
                <a:noFill/>
              </a:ln>
              <a:effectLst/>
            </c:spPr>
            <c:showLegendKey val="0"/>
            <c:showVal val="1"/>
            <c:showCatName val="1"/>
            <c:showSerName val="0"/>
            <c:showPercent val="0"/>
            <c:showBubbleSize val="0"/>
            <c:showLeaderLines val="1"/>
            <c:leaderLines>
              <c:spPr>
                <a:ln>
                  <a:solidFill>
                    <a:schemeClr val="accent4">
                      <a:lumMod val="50000"/>
                    </a:schemeClr>
                  </a:solidFill>
                </a:ln>
              </c:spPr>
            </c:leaderLines>
            <c:extLst>
              <c:ext xmlns:c15="http://schemas.microsoft.com/office/drawing/2012/chart" uri="{CE6537A1-D6FC-4f65-9D91-7224C49458BB}"/>
            </c:extLst>
          </c:dLbls>
          <c:cat>
            <c:strRef>
              <c:f>'F56'!$A$5:$A$11</c:f>
              <c:strCache>
                <c:ptCount val="7"/>
                <c:pt idx="0">
                  <c:v>Patrones con 1 asegurado</c:v>
                </c:pt>
                <c:pt idx="1">
                  <c:v>Patrones con 2 hasta 5 asegurados</c:v>
                </c:pt>
                <c:pt idx="2">
                  <c:v>Patrones con 6 hasta 50 asegurados</c:v>
                </c:pt>
                <c:pt idx="3">
                  <c:v>Patrones con 51 hasta 250 asegurados</c:v>
                </c:pt>
                <c:pt idx="4">
                  <c:v>Patrones con 251 hasta 500 asegurados</c:v>
                </c:pt>
                <c:pt idx="5">
                  <c:v>Patrones con 501 hasta 1,000 asegurados</c:v>
                </c:pt>
                <c:pt idx="6">
                  <c:v>Patrones con más de 1,000 asegurados</c:v>
                </c:pt>
              </c:strCache>
            </c:strRef>
          </c:cat>
          <c:val>
            <c:numRef>
              <c:f>'F56'!$C$5:$C$11</c:f>
              <c:numCache>
                <c:formatCode>0.0%</c:formatCode>
                <c:ptCount val="7"/>
                <c:pt idx="0">
                  <c:v>0.25118570988604866</c:v>
                </c:pt>
                <c:pt idx="1">
                  <c:v>0.39504157684016017</c:v>
                </c:pt>
                <c:pt idx="2">
                  <c:v>0.30207370906477776</c:v>
                </c:pt>
                <c:pt idx="3">
                  <c:v>4.1433117749717689E-2</c:v>
                </c:pt>
                <c:pt idx="4">
                  <c:v>5.728364644287034E-3</c:v>
                </c:pt>
                <c:pt idx="5">
                  <c:v>2.7923211169284469E-3</c:v>
                </c:pt>
                <c:pt idx="6">
                  <c:v>1.7452006980802793E-3</c:v>
                </c:pt>
              </c:numCache>
            </c:numRef>
          </c:val>
          <c:extLst>
            <c:ext xmlns:c16="http://schemas.microsoft.com/office/drawing/2014/chart" uri="{C3380CC4-5D6E-409C-BE32-E72D297353CC}">
              <c16:uniqueId val="{0000000D-A89F-4736-B460-1A63A279351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'F6'!$C$24</c:f>
              <c:strCache>
                <c:ptCount val="1"/>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'F6'!$F$8:$F$23</c:f>
              <c:numCache>
                <c:formatCode>0.0%</c:formatCode>
                <c:ptCount val="16"/>
                <c:pt idx="0">
                  <c:v>5.6942582635901552E-2</c:v>
                </c:pt>
                <c:pt idx="1">
                  <c:v>5.9483576884972571E-2</c:v>
                </c:pt>
                <c:pt idx="2">
                  <c:v>5.5447297704561499E-2</c:v>
                </c:pt>
                <c:pt idx="3">
                  <c:v>5.6521636874220953E-2</c:v>
                </c:pt>
                <c:pt idx="4">
                  <c:v>5.8123120932647862E-2</c:v>
                </c:pt>
                <c:pt idx="5">
                  <c:v>5.7853269820590157E-2</c:v>
                </c:pt>
                <c:pt idx="6">
                  <c:v>5.8414286208357376E-2</c:v>
                </c:pt>
                <c:pt idx="7">
                  <c:v>6.0302285815080403E-2</c:v>
                </c:pt>
                <c:pt idx="8">
                  <c:v>5.5294203946842022E-2</c:v>
                </c:pt>
                <c:pt idx="9">
                  <c:v>5.778686835521335E-2</c:v>
                </c:pt>
                <c:pt idx="10">
                  <c:v>5.6428490255931718E-2</c:v>
                </c:pt>
                <c:pt idx="11">
                  <c:v>5.7461395587686669E-2</c:v>
                </c:pt>
                <c:pt idx="12">
                  <c:v>5.6259222169693007E-2</c:v>
                </c:pt>
                <c:pt idx="13">
                  <c:v>5.470819612727687E-2</c:v>
                </c:pt>
                <c:pt idx="14">
                  <c:v>5.6533578665146141E-2</c:v>
                </c:pt>
                <c:pt idx="15">
                  <c:v>5.696057050845818E-2</c:v>
                </c:pt>
              </c:numCache>
            </c:numRef>
          </c:val>
          <c:extLst>
            <c:ext xmlns:c16="http://schemas.microsoft.com/office/drawing/2014/chart" uri="{C3380CC4-5D6E-409C-BE32-E72D297353CC}">
              <c16:uniqueId val="{00000000-3980-4186-A014-50528E66BC1A}"/>
            </c:ext>
          </c:extLst>
        </c:ser>
        <c:ser>
          <c:idx val="1"/>
          <c:order val="1"/>
          <c:tx>
            <c:strRef>
              <c:f>'F6'!$D$24</c:f>
              <c:strCache>
                <c:ptCount val="1"/>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'F6'!$G$8:$G$23</c:f>
              <c:numCache>
                <c:formatCode>0.0%</c:formatCode>
                <c:ptCount val="16"/>
                <c:pt idx="0">
                  <c:v>0.32238169761772439</c:v>
                </c:pt>
                <c:pt idx="1">
                  <c:v>0.31445840588192214</c:v>
                </c:pt>
                <c:pt idx="2">
                  <c:v>0.32113812141943654</c:v>
                </c:pt>
                <c:pt idx="3">
                  <c:v>0.32652633431701172</c:v>
                </c:pt>
                <c:pt idx="4">
                  <c:v>0.32586507993692454</c:v>
                </c:pt>
                <c:pt idx="5">
                  <c:v>0.31278457168916929</c:v>
                </c:pt>
                <c:pt idx="6">
                  <c:v>0.30347457386606819</c:v>
                </c:pt>
                <c:pt idx="7">
                  <c:v>0.30608791803980523</c:v>
                </c:pt>
                <c:pt idx="8">
                  <c:v>0.30372569106934216</c:v>
                </c:pt>
                <c:pt idx="9">
                  <c:v>0.30276045910699079</c:v>
                </c:pt>
                <c:pt idx="10">
                  <c:v>0.3049872684003857</c:v>
                </c:pt>
                <c:pt idx="11">
                  <c:v>0.31395680880827237</c:v>
                </c:pt>
                <c:pt idx="12">
                  <c:v>0.32052304196222342</c:v>
                </c:pt>
                <c:pt idx="13">
                  <c:v>0.31268951112197868</c:v>
                </c:pt>
                <c:pt idx="14">
                  <c:v>0.31227364291722759</c:v>
                </c:pt>
                <c:pt idx="15">
                  <c:v>0.30564901546873707</c:v>
                </c:pt>
              </c:numCache>
            </c:numRef>
          </c:val>
          <c:extLst>
            <c:ext xmlns:c16="http://schemas.microsoft.com/office/drawing/2014/chart" uri="{C3380CC4-5D6E-409C-BE32-E72D297353CC}">
              <c16:uniqueId val="{00000001-3980-4186-A014-50528E66BC1A}"/>
            </c:ext>
          </c:extLst>
        </c:ser>
        <c:ser>
          <c:idx val="2"/>
          <c:order val="2"/>
          <c:tx>
            <c:strRef>
              <c:f>'F6'!$E$24</c:f>
              <c:strCache>
                <c:ptCount val="1"/>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'F6'!$H$8:$H$23</c:f>
              <c:numCache>
                <c:formatCode>0.0%</c:formatCode>
                <c:ptCount val="16"/>
                <c:pt idx="0">
                  <c:v>0.62067571974637392</c:v>
                </c:pt>
                <c:pt idx="1">
                  <c:v>0.62605801723310517</c:v>
                </c:pt>
                <c:pt idx="2">
                  <c:v>0.62341458087600199</c:v>
                </c:pt>
                <c:pt idx="3">
                  <c:v>0.61695202880876732</c:v>
                </c:pt>
                <c:pt idx="4">
                  <c:v>0.61601179913042758</c:v>
                </c:pt>
                <c:pt idx="5">
                  <c:v>0.62936215849024058</c:v>
                </c:pt>
                <c:pt idx="6">
                  <c:v>0.63811113992557444</c:v>
                </c:pt>
                <c:pt idx="7">
                  <c:v>0.63360979614511426</c:v>
                </c:pt>
                <c:pt idx="8">
                  <c:v>0.64098010498381586</c:v>
                </c:pt>
                <c:pt idx="9">
                  <c:v>0.63945267253779592</c:v>
                </c:pt>
                <c:pt idx="10">
                  <c:v>0.63858424134368252</c:v>
                </c:pt>
                <c:pt idx="11">
                  <c:v>0.62858179560404093</c:v>
                </c:pt>
                <c:pt idx="12">
                  <c:v>0.62321773586808371</c:v>
                </c:pt>
                <c:pt idx="13">
                  <c:v>0.63260229275074453</c:v>
                </c:pt>
                <c:pt idx="14">
                  <c:v>0.63119277841762622</c:v>
                </c:pt>
                <c:pt idx="15">
                  <c:v>0.63739041402280472</c:v>
                </c:pt>
              </c:numCache>
            </c:numRef>
          </c:val>
          <c:extLst>
            <c:ext xmlns:c16="http://schemas.microsoft.com/office/drawing/2014/chart" uri="{C3380CC4-5D6E-409C-BE32-E72D297353CC}">
              <c16:uniqueId val="{00000002-3980-4186-A014-50528E66BC1A}"/>
            </c:ext>
          </c:extLst>
        </c:ser>
        <c:dLbls>
          <c:showLegendKey val="0"/>
          <c:showVal val="0"/>
          <c:showCatName val="0"/>
          <c:showSerName val="0"/>
          <c:showPercent val="0"/>
          <c:showBubbleSize val="0"/>
        </c:dLbls>
        <c:gapWidth val="150"/>
        <c:overlap val="100"/>
        <c:axId val="211833216"/>
        <c:axId val="211834752"/>
      </c:barChart>
      <c:catAx>
        <c:axId val="21183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1834752"/>
        <c:crosses val="autoZero"/>
        <c:auto val="1"/>
        <c:lblAlgn val="ctr"/>
        <c:lblOffset val="100"/>
        <c:noMultiLvlLbl val="0"/>
      </c:catAx>
      <c:valAx>
        <c:axId val="211834752"/>
        <c:scaling>
          <c:orientation val="minMax"/>
          <c:max val="1.2"/>
        </c:scaling>
        <c:delete val="1"/>
        <c:axPos val="l"/>
        <c:numFmt formatCode="0.0%" sourceLinked="1"/>
        <c:majorTickMark val="none"/>
        <c:minorTickMark val="none"/>
        <c:tickLblPos val="nextTo"/>
        <c:crossAx val="21183321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3"/>
            <c:invertIfNegative val="1"/>
            <c:bubble3D val="0"/>
            <c:extLst>
              <c:ext xmlns:c16="http://schemas.microsoft.com/office/drawing/2014/chart" uri="{C3380CC4-5D6E-409C-BE32-E72D297353CC}">
                <c16:uniqueId val="{00000000-3EE5-4460-B90D-4E6FE0F15FAB}"/>
              </c:ext>
            </c:extLst>
          </c:dPt>
          <c:dPt>
            <c:idx val="4"/>
            <c:invertIfNegative val="0"/>
            <c:bubble3D val="0"/>
            <c:extLst>
              <c:ext xmlns:c16="http://schemas.microsoft.com/office/drawing/2014/chart" uri="{C3380CC4-5D6E-409C-BE32-E72D297353CC}">
                <c16:uniqueId val="{00000001-3EE5-4460-B90D-4E6FE0F15FAB}"/>
              </c:ext>
            </c:extLst>
          </c:dPt>
          <c:dPt>
            <c:idx val="6"/>
            <c:invertIfNegative val="0"/>
            <c:bubble3D val="0"/>
            <c:extLst>
              <c:ext xmlns:c16="http://schemas.microsoft.com/office/drawing/2014/chart" uri="{C3380CC4-5D6E-409C-BE32-E72D297353CC}">
                <c16:uniqueId val="{00000002-3EE5-4460-B90D-4E6FE0F15FAB}"/>
              </c:ext>
            </c:extLst>
          </c:dPt>
          <c:dPt>
            <c:idx val="9"/>
            <c:invertIfNegative val="0"/>
            <c:bubble3D val="0"/>
            <c:extLst>
              <c:ext xmlns:c16="http://schemas.microsoft.com/office/drawing/2014/chart" uri="{C3380CC4-5D6E-409C-BE32-E72D297353CC}">
                <c16:uniqueId val="{00000003-3EE5-4460-B90D-4E6FE0F15FAB}"/>
              </c:ext>
            </c:extLst>
          </c:dPt>
          <c:dPt>
            <c:idx val="14"/>
            <c:invertIfNegative val="0"/>
            <c:bubble3D val="0"/>
            <c:spPr>
              <a:solidFill>
                <a:srgbClr val="FBBB27"/>
              </a:solidFill>
            </c:spPr>
            <c:extLst>
              <c:ext xmlns:c16="http://schemas.microsoft.com/office/drawing/2014/chart" uri="{C3380CC4-5D6E-409C-BE32-E72D297353CC}">
                <c16:uniqueId val="{00000005-3EE5-4460-B90D-4E6FE0F15FAB}"/>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5"/>
              <c:pt idx="0">
                <c:v>2005/11</c:v>
              </c:pt>
              <c:pt idx="1">
                <c:v>2006/11</c:v>
              </c:pt>
              <c:pt idx="2">
                <c:v>2007/11</c:v>
              </c:pt>
              <c:pt idx="3">
                <c:v>2008/11</c:v>
              </c:pt>
              <c:pt idx="4">
                <c:v>2009/11</c:v>
              </c:pt>
              <c:pt idx="5">
                <c:v>2010/11</c:v>
              </c:pt>
              <c:pt idx="6">
                <c:v>2011/11</c:v>
              </c:pt>
              <c:pt idx="7">
                <c:v>2012/11</c:v>
              </c:pt>
              <c:pt idx="8">
                <c:v>2013/11</c:v>
              </c:pt>
              <c:pt idx="9">
                <c:v>2014/11</c:v>
              </c:pt>
              <c:pt idx="10">
                <c:v>2015/11</c:v>
              </c:pt>
              <c:pt idx="11">
                <c:v>2016/11</c:v>
              </c:pt>
              <c:pt idx="12">
                <c:v>2017/11</c:v>
              </c:pt>
              <c:pt idx="13">
                <c:v>2018/11</c:v>
              </c:pt>
              <c:pt idx="14">
                <c:v>2019/11</c:v>
              </c:pt>
            </c:strLit>
          </c:cat>
          <c:val>
            <c:numLit>
              <c:formatCode>General</c:formatCode>
              <c:ptCount val="15"/>
              <c:pt idx="0">
                <c:v>3.621334060448</c:v>
              </c:pt>
              <c:pt idx="1">
                <c:v>3.646087590414</c:v>
              </c:pt>
              <c:pt idx="2">
                <c:v>3.3421962976559998</c:v>
              </c:pt>
              <c:pt idx="3">
                <c:v>3.8738714585570002</c:v>
              </c:pt>
              <c:pt idx="4">
                <c:v>5.2642391215600002</c:v>
              </c:pt>
              <c:pt idx="5">
                <c:v>5.5891426913949998</c:v>
              </c:pt>
              <c:pt idx="6">
                <c:v>5.4008694824879999</c:v>
              </c:pt>
              <c:pt idx="7">
                <c:v>5.3160083548710002</c:v>
              </c:pt>
              <c:pt idx="8">
                <c:v>4.9512289143289996</c:v>
              </c:pt>
              <c:pt idx="9">
                <c:v>5.1943997545030003</c:v>
              </c:pt>
              <c:pt idx="10">
                <c:v>4.4487562177060003</c:v>
              </c:pt>
              <c:pt idx="11">
                <c:v>3.229107288872</c:v>
              </c:pt>
              <c:pt idx="12">
                <c:v>2.9365409033329999</c:v>
              </c:pt>
              <c:pt idx="13">
                <c:v>2.7960271300000001</c:v>
              </c:pt>
              <c:pt idx="14">
                <c:v>3.4447320166669999</c:v>
              </c:pt>
            </c:numLit>
          </c:val>
          <c:extLst>
            <c:ext xmlns:c16="http://schemas.microsoft.com/office/drawing/2014/chart" uri="{C3380CC4-5D6E-409C-BE32-E72D297353CC}">
              <c16:uniqueId val="{00000006-3EE5-4460-B90D-4E6FE0F15FAB}"/>
            </c:ext>
          </c:extLst>
        </c:ser>
        <c:dLbls>
          <c:showLegendKey val="0"/>
          <c:showVal val="0"/>
          <c:showCatName val="0"/>
          <c:showSerName val="0"/>
          <c:showPercent val="0"/>
          <c:showBubbleSize val="0"/>
        </c:dLbls>
        <c:gapWidth val="150"/>
        <c:overlap val="-25"/>
        <c:axId val="537515376"/>
        <c:axId val="1"/>
      </c:barChart>
      <c:catAx>
        <c:axId val="537515376"/>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537515376"/>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0"/>
            <c:invertIfNegative val="0"/>
            <c:bubble3D val="0"/>
            <c:extLst>
              <c:ext xmlns:c16="http://schemas.microsoft.com/office/drawing/2014/chart" uri="{C3380CC4-5D6E-409C-BE32-E72D297353CC}">
                <c16:uniqueId val="{00000000-0640-4FE9-8617-E70A1C034358}"/>
              </c:ext>
            </c:extLst>
          </c:dPt>
          <c:dPt>
            <c:idx val="6"/>
            <c:invertIfNegative val="0"/>
            <c:bubble3D val="0"/>
            <c:extLst>
              <c:ext xmlns:c16="http://schemas.microsoft.com/office/drawing/2014/chart" uri="{C3380CC4-5D6E-409C-BE32-E72D297353CC}">
                <c16:uniqueId val="{00000001-0640-4FE9-8617-E70A1C034358}"/>
              </c:ext>
            </c:extLst>
          </c:dPt>
          <c:dPt>
            <c:idx val="11"/>
            <c:invertIfNegative val="0"/>
            <c:bubble3D val="0"/>
            <c:extLst>
              <c:ext xmlns:c16="http://schemas.microsoft.com/office/drawing/2014/chart" uri="{C3380CC4-5D6E-409C-BE32-E72D297353CC}">
                <c16:uniqueId val="{00000002-0640-4FE9-8617-E70A1C034358}"/>
              </c:ext>
            </c:extLst>
          </c:dPt>
          <c:dPt>
            <c:idx val="13"/>
            <c:invertIfNegative val="0"/>
            <c:bubble3D val="0"/>
            <c:extLst>
              <c:ext xmlns:c16="http://schemas.microsoft.com/office/drawing/2014/chart" uri="{C3380CC4-5D6E-409C-BE32-E72D297353CC}">
                <c16:uniqueId val="{00000003-0640-4FE9-8617-E70A1C034358}"/>
              </c:ext>
            </c:extLst>
          </c:dPt>
          <c:dPt>
            <c:idx val="14"/>
            <c:invertIfNegative val="0"/>
            <c:bubble3D val="0"/>
            <c:extLst>
              <c:ext xmlns:c16="http://schemas.microsoft.com/office/drawing/2014/chart" uri="{C3380CC4-5D6E-409C-BE32-E72D297353CC}">
                <c16:uniqueId val="{00000004-0640-4FE9-8617-E70A1C034358}"/>
              </c:ext>
            </c:extLst>
          </c:dPt>
          <c:dPt>
            <c:idx val="15"/>
            <c:invertIfNegative val="0"/>
            <c:bubble3D val="0"/>
            <c:extLst>
              <c:ext xmlns:c16="http://schemas.microsoft.com/office/drawing/2014/chart" uri="{C3380CC4-5D6E-409C-BE32-E72D297353CC}">
                <c16:uniqueId val="{00000005-0640-4FE9-8617-E70A1C034358}"/>
              </c:ext>
            </c:extLst>
          </c:dPt>
          <c:dPt>
            <c:idx val="16"/>
            <c:invertIfNegative val="0"/>
            <c:bubble3D val="0"/>
            <c:spPr>
              <a:solidFill>
                <a:srgbClr val="FBBB27"/>
              </a:solidFill>
            </c:spPr>
            <c:extLst>
              <c:ext xmlns:c16="http://schemas.microsoft.com/office/drawing/2014/chart" uri="{C3380CC4-5D6E-409C-BE32-E72D297353CC}">
                <c16:uniqueId val="{00000007-0640-4FE9-8617-E70A1C034358}"/>
              </c:ext>
            </c:extLst>
          </c:dPt>
          <c:dPt>
            <c:idx val="17"/>
            <c:invertIfNegative val="0"/>
            <c:bubble3D val="0"/>
            <c:spPr>
              <a:solidFill>
                <a:srgbClr val="95682B"/>
              </a:solidFill>
            </c:spPr>
            <c:extLst>
              <c:ext xmlns:c16="http://schemas.microsoft.com/office/drawing/2014/chart" uri="{C3380CC4-5D6E-409C-BE32-E72D297353CC}">
                <c16:uniqueId val="{00000009-0640-4FE9-8617-E70A1C034358}"/>
              </c:ext>
            </c:extLst>
          </c:dPt>
          <c:dPt>
            <c:idx val="18"/>
            <c:invertIfNegative val="0"/>
            <c:bubble3D val="0"/>
            <c:extLst>
              <c:ext xmlns:c16="http://schemas.microsoft.com/office/drawing/2014/chart" uri="{C3380CC4-5D6E-409C-BE32-E72D297353CC}">
                <c16:uniqueId val="{0000000A-0640-4FE9-8617-E70A1C034358}"/>
              </c:ext>
            </c:extLst>
          </c:dPt>
          <c:dPt>
            <c:idx val="19"/>
            <c:invertIfNegative val="0"/>
            <c:bubble3D val="0"/>
            <c:extLst>
              <c:ext xmlns:c16="http://schemas.microsoft.com/office/drawing/2014/chart" uri="{C3380CC4-5D6E-409C-BE32-E72D297353CC}">
                <c16:uniqueId val="{0000000B-0640-4FE9-8617-E70A1C034358}"/>
              </c:ext>
            </c:extLst>
          </c:dPt>
          <c:dPt>
            <c:idx val="20"/>
            <c:invertIfNegative val="0"/>
            <c:bubble3D val="0"/>
            <c:extLst>
              <c:ext xmlns:c16="http://schemas.microsoft.com/office/drawing/2014/chart" uri="{C3380CC4-5D6E-409C-BE32-E72D297353CC}">
                <c16:uniqueId val="{0000000C-0640-4FE9-8617-E70A1C034358}"/>
              </c:ext>
            </c:extLst>
          </c:dPt>
          <c:dPt>
            <c:idx val="21"/>
            <c:invertIfNegative val="0"/>
            <c:bubble3D val="0"/>
            <c:spPr>
              <a:solidFill>
                <a:srgbClr val="95682B"/>
              </a:solidFill>
            </c:spPr>
            <c:extLst>
              <c:ext xmlns:c16="http://schemas.microsoft.com/office/drawing/2014/chart" uri="{C3380CC4-5D6E-409C-BE32-E72D297353CC}">
                <c16:uniqueId val="{0000000E-0640-4FE9-8617-E70A1C034358}"/>
              </c:ext>
            </c:extLst>
          </c:dPt>
          <c:dPt>
            <c:idx val="22"/>
            <c:invertIfNegative val="0"/>
            <c:bubble3D val="0"/>
            <c:extLst>
              <c:ext xmlns:c16="http://schemas.microsoft.com/office/drawing/2014/chart" uri="{C3380CC4-5D6E-409C-BE32-E72D297353CC}">
                <c16:uniqueId val="{0000000F-0640-4FE9-8617-E70A1C034358}"/>
              </c:ext>
            </c:extLst>
          </c:dPt>
          <c:dPt>
            <c:idx val="33"/>
            <c:invertIfNegative val="0"/>
            <c:bubble3D val="0"/>
            <c:extLst>
              <c:ext xmlns:c16="http://schemas.microsoft.com/office/drawing/2014/chart" uri="{C3380CC4-5D6E-409C-BE32-E72D297353CC}">
                <c16:uniqueId val="{00000010-0640-4FE9-8617-E70A1C034358}"/>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4"/>
              <c:pt idx="0">
                <c:v>Guerrero</c:v>
              </c:pt>
              <c:pt idx="1">
                <c:v>Yucatán</c:v>
              </c:pt>
              <c:pt idx="2">
                <c:v>Oaxaca </c:v>
              </c:pt>
              <c:pt idx="3">
                <c:v>Hidalgo</c:v>
              </c:pt>
              <c:pt idx="4">
                <c:v>San Luis Potosí</c:v>
              </c:pt>
              <c:pt idx="5">
                <c:v> Baja California</c:v>
              </c:pt>
              <c:pt idx="6">
                <c:v>Zacatecas</c:v>
              </c:pt>
              <c:pt idx="7">
                <c:v>Chihuahua</c:v>
              </c:pt>
              <c:pt idx="8">
                <c:v>Morelos</c:v>
              </c:pt>
              <c:pt idx="9">
                <c:v>Puebla</c:v>
              </c:pt>
              <c:pt idx="10">
                <c:v>Campeche</c:v>
              </c:pt>
              <c:pt idx="11">
                <c:v>Chiapas</c:v>
              </c:pt>
              <c:pt idx="12">
                <c:v>Sinaloa </c:v>
              </c:pt>
              <c:pt idx="13">
                <c:v>Veracruz </c:v>
              </c:pt>
              <c:pt idx="14">
                <c:v>Colima</c:v>
              </c:pt>
              <c:pt idx="15">
                <c:v>Tamaulipas </c:v>
              </c:pt>
              <c:pt idx="16">
                <c:v>Jalisco</c:v>
              </c:pt>
              <c:pt idx="17">
                <c:v>Nacional</c:v>
              </c:pt>
              <c:pt idx="18">
                <c:v>Quintana Roo</c:v>
              </c:pt>
              <c:pt idx="19">
                <c:v>Nuevo León </c:v>
              </c:pt>
              <c:pt idx="20">
                <c:v>Guanajuato</c:v>
              </c:pt>
              <c:pt idx="21">
                <c:v>Nacional *</c:v>
              </c:pt>
              <c:pt idx="22">
                <c:v>Aguascalientes</c:v>
              </c:pt>
              <c:pt idx="23">
                <c:v>Michoacán</c:v>
              </c:pt>
              <c:pt idx="24">
                <c:v>Durango</c:v>
              </c:pt>
              <c:pt idx="25">
                <c:v>Tlaxcala</c:v>
              </c:pt>
              <c:pt idx="26">
                <c:v>Nayarit</c:v>
              </c:pt>
              <c:pt idx="27">
                <c:v>Sonora </c:v>
              </c:pt>
              <c:pt idx="28">
                <c:v>Coahuila</c:v>
              </c:pt>
              <c:pt idx="29">
                <c:v>Baja California Sur</c:v>
              </c:pt>
              <c:pt idx="30">
                <c:v>Estado de México</c:v>
              </c:pt>
              <c:pt idx="31">
                <c:v>Ciudad de México</c:v>
              </c:pt>
              <c:pt idx="32">
                <c:v>Querétaro</c:v>
              </c:pt>
              <c:pt idx="33">
                <c:v>Tabasco </c:v>
              </c:pt>
            </c:strLit>
          </c:cat>
          <c:val>
            <c:numLit>
              <c:formatCode>General</c:formatCode>
              <c:ptCount val="34"/>
              <c:pt idx="0">
                <c:v>1.6775773466670001</c:v>
              </c:pt>
              <c:pt idx="1">
                <c:v>1.9185966933330001</c:v>
              </c:pt>
              <c:pt idx="2">
                <c:v>2.047943753333</c:v>
              </c:pt>
              <c:pt idx="3">
                <c:v>2.4760588966669999</c:v>
              </c:pt>
              <c:pt idx="4">
                <c:v>2.56110719</c:v>
              </c:pt>
              <c:pt idx="5">
                <c:v>2.6177674199999998</c:v>
              </c:pt>
              <c:pt idx="6">
                <c:v>2.6296789466670001</c:v>
              </c:pt>
              <c:pt idx="7">
                <c:v>2.7933848133330001</c:v>
              </c:pt>
              <c:pt idx="8">
                <c:v>2.8337918566670002</c:v>
              </c:pt>
              <c:pt idx="9">
                <c:v>2.9089220266670002</c:v>
              </c:pt>
              <c:pt idx="10">
                <c:v>3.0087142899999999</c:v>
              </c:pt>
              <c:pt idx="11">
                <c:v>3.01007106</c:v>
              </c:pt>
              <c:pt idx="12">
                <c:v>3.0212239599999999</c:v>
              </c:pt>
              <c:pt idx="13">
                <c:v>3.027598793333</c:v>
              </c:pt>
              <c:pt idx="14">
                <c:v>3.1209017933330001</c:v>
              </c:pt>
              <c:pt idx="15">
                <c:v>3.2151618733329999</c:v>
              </c:pt>
              <c:pt idx="16">
                <c:v>3.4447320166669999</c:v>
              </c:pt>
              <c:pt idx="17">
                <c:v>3.4551329408333129</c:v>
              </c:pt>
              <c:pt idx="18">
                <c:v>3.45866067</c:v>
              </c:pt>
              <c:pt idx="19">
                <c:v>3.47366938</c:v>
              </c:pt>
              <c:pt idx="20">
                <c:v>3.5062869399999999</c:v>
              </c:pt>
              <c:pt idx="21">
                <c:v>3.53</c:v>
              </c:pt>
              <c:pt idx="22">
                <c:v>3.5424923499999998</c:v>
              </c:pt>
              <c:pt idx="23">
                <c:v>3.581502776667</c:v>
              </c:pt>
              <c:pt idx="24">
                <c:v>3.6889261033329999</c:v>
              </c:pt>
              <c:pt idx="25">
                <c:v>3.7690953199999999</c:v>
              </c:pt>
              <c:pt idx="26">
                <c:v>3.8300033899999999</c:v>
              </c:pt>
              <c:pt idx="27">
                <c:v>4.3466814300000003</c:v>
              </c:pt>
              <c:pt idx="28">
                <c:v>4.3677839699999996</c:v>
              </c:pt>
              <c:pt idx="29">
                <c:v>4.57327145</c:v>
              </c:pt>
              <c:pt idx="30">
                <c:v>4.9182100699999998</c:v>
              </c:pt>
              <c:pt idx="31">
                <c:v>5.10457874</c:v>
              </c:pt>
              <c:pt idx="32">
                <c:v>5.1102851533329998</c:v>
              </c:pt>
              <c:pt idx="33">
                <c:v>6.9795736333329996</c:v>
              </c:pt>
            </c:numLit>
          </c:val>
          <c:extLst>
            <c:ext xmlns:c16="http://schemas.microsoft.com/office/drawing/2014/chart" uri="{C3380CC4-5D6E-409C-BE32-E72D297353CC}">
              <c16:uniqueId val="{00000011-0640-4FE9-8617-E70A1C034358}"/>
            </c:ext>
          </c:extLst>
        </c:ser>
        <c:dLbls>
          <c:showLegendKey val="0"/>
          <c:showVal val="0"/>
          <c:showCatName val="0"/>
          <c:showSerName val="0"/>
          <c:showPercent val="0"/>
          <c:showBubbleSize val="0"/>
        </c:dLbls>
        <c:gapWidth val="150"/>
        <c:overlap val="-25"/>
        <c:axId val="537518984"/>
        <c:axId val="1"/>
      </c:barChart>
      <c:catAx>
        <c:axId val="537518984"/>
        <c:scaling>
          <c:orientation val="minMax"/>
        </c:scaling>
        <c:delete val="0"/>
        <c:axPos val="l"/>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537518984"/>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89226534300475"/>
          <c:y val="2.0715630885122412E-2"/>
          <c:w val="0.59405770338745179"/>
          <c:h val="0.95856873822975519"/>
        </c:manualLayout>
      </c:layout>
      <c:barChart>
        <c:barDir val="bar"/>
        <c:grouping val="clustered"/>
        <c:varyColors val="0"/>
        <c:ser>
          <c:idx val="0"/>
          <c:order val="0"/>
          <c:spPr>
            <a:solidFill>
              <a:srgbClr val="7C878E"/>
            </a:solidFill>
          </c:spPr>
          <c:invertIfNegative val="0"/>
          <c:dPt>
            <c:idx val="0"/>
            <c:invertIfNegative val="0"/>
            <c:bubble3D val="0"/>
            <c:extLst>
              <c:ext xmlns:c16="http://schemas.microsoft.com/office/drawing/2014/chart" uri="{C3380CC4-5D6E-409C-BE32-E72D297353CC}">
                <c16:uniqueId val="{00000000-06A3-4B7C-8D44-DAEC8E4DB1C4}"/>
              </c:ext>
            </c:extLst>
          </c:dPt>
          <c:dPt>
            <c:idx val="2"/>
            <c:invertIfNegative val="0"/>
            <c:bubble3D val="0"/>
            <c:extLst>
              <c:ext xmlns:c16="http://schemas.microsoft.com/office/drawing/2014/chart" uri="{C3380CC4-5D6E-409C-BE32-E72D297353CC}">
                <c16:uniqueId val="{00000001-06A3-4B7C-8D44-DAEC8E4DB1C4}"/>
              </c:ext>
            </c:extLst>
          </c:dPt>
          <c:dPt>
            <c:idx val="5"/>
            <c:invertIfNegative val="0"/>
            <c:bubble3D val="0"/>
            <c:extLst>
              <c:ext xmlns:c16="http://schemas.microsoft.com/office/drawing/2014/chart" uri="{C3380CC4-5D6E-409C-BE32-E72D297353CC}">
                <c16:uniqueId val="{00000002-06A3-4B7C-8D44-DAEC8E4DB1C4}"/>
              </c:ext>
            </c:extLst>
          </c:dPt>
          <c:dPt>
            <c:idx val="8"/>
            <c:invertIfNegative val="0"/>
            <c:bubble3D val="0"/>
            <c:extLst>
              <c:ext xmlns:c16="http://schemas.microsoft.com/office/drawing/2014/chart" uri="{C3380CC4-5D6E-409C-BE32-E72D297353CC}">
                <c16:uniqueId val="{00000003-06A3-4B7C-8D44-DAEC8E4DB1C4}"/>
              </c:ext>
            </c:extLst>
          </c:dPt>
          <c:dPt>
            <c:idx val="9"/>
            <c:invertIfNegative val="0"/>
            <c:bubble3D val="0"/>
            <c:extLst>
              <c:ext xmlns:c16="http://schemas.microsoft.com/office/drawing/2014/chart" uri="{C3380CC4-5D6E-409C-BE32-E72D297353CC}">
                <c16:uniqueId val="{00000004-06A3-4B7C-8D44-DAEC8E4DB1C4}"/>
              </c:ext>
            </c:extLst>
          </c:dPt>
          <c:dPt>
            <c:idx val="10"/>
            <c:invertIfNegative val="0"/>
            <c:bubble3D val="0"/>
            <c:extLst>
              <c:ext xmlns:c16="http://schemas.microsoft.com/office/drawing/2014/chart" uri="{C3380CC4-5D6E-409C-BE32-E72D297353CC}">
                <c16:uniqueId val="{00000005-06A3-4B7C-8D44-DAEC8E4DB1C4}"/>
              </c:ext>
            </c:extLst>
          </c:dPt>
          <c:dPt>
            <c:idx val="13"/>
            <c:invertIfNegative val="0"/>
            <c:bubble3D val="0"/>
            <c:extLst>
              <c:ext xmlns:c16="http://schemas.microsoft.com/office/drawing/2014/chart" uri="{C3380CC4-5D6E-409C-BE32-E72D297353CC}">
                <c16:uniqueId val="{00000006-06A3-4B7C-8D44-DAEC8E4DB1C4}"/>
              </c:ext>
            </c:extLst>
          </c:dPt>
          <c:dPt>
            <c:idx val="14"/>
            <c:invertIfNegative val="0"/>
            <c:bubble3D val="0"/>
            <c:spPr>
              <a:solidFill>
                <a:srgbClr val="95682B"/>
              </a:solidFill>
            </c:spPr>
            <c:extLst>
              <c:ext xmlns:c16="http://schemas.microsoft.com/office/drawing/2014/chart" uri="{C3380CC4-5D6E-409C-BE32-E72D297353CC}">
                <c16:uniqueId val="{00000008-06A3-4B7C-8D44-DAEC8E4DB1C4}"/>
              </c:ext>
            </c:extLst>
          </c:dPt>
          <c:dPt>
            <c:idx val="16"/>
            <c:invertIfNegative val="0"/>
            <c:bubble3D val="0"/>
            <c:extLst>
              <c:ext xmlns:c16="http://schemas.microsoft.com/office/drawing/2014/chart" uri="{C3380CC4-5D6E-409C-BE32-E72D297353CC}">
                <c16:uniqueId val="{00000009-06A3-4B7C-8D44-DAEC8E4DB1C4}"/>
              </c:ext>
            </c:extLst>
          </c:dPt>
          <c:dPt>
            <c:idx val="17"/>
            <c:invertIfNegative val="0"/>
            <c:bubble3D val="0"/>
            <c:extLst>
              <c:ext xmlns:c16="http://schemas.microsoft.com/office/drawing/2014/chart" uri="{C3380CC4-5D6E-409C-BE32-E72D297353CC}">
                <c16:uniqueId val="{0000000A-06A3-4B7C-8D44-DAEC8E4DB1C4}"/>
              </c:ext>
            </c:extLst>
          </c:dPt>
          <c:dPt>
            <c:idx val="18"/>
            <c:invertIfNegative val="0"/>
            <c:bubble3D val="0"/>
            <c:spPr>
              <a:solidFill>
                <a:srgbClr val="95682B"/>
              </a:solidFill>
            </c:spPr>
            <c:extLst>
              <c:ext xmlns:c16="http://schemas.microsoft.com/office/drawing/2014/chart" uri="{C3380CC4-5D6E-409C-BE32-E72D297353CC}">
                <c16:uniqueId val="{0000000C-06A3-4B7C-8D44-DAEC8E4DB1C4}"/>
              </c:ext>
            </c:extLst>
          </c:dPt>
          <c:dPt>
            <c:idx val="19"/>
            <c:invertIfNegative val="0"/>
            <c:bubble3D val="0"/>
            <c:extLst>
              <c:ext xmlns:c16="http://schemas.microsoft.com/office/drawing/2014/chart" uri="{C3380CC4-5D6E-409C-BE32-E72D297353CC}">
                <c16:uniqueId val="{0000000D-06A3-4B7C-8D44-DAEC8E4DB1C4}"/>
              </c:ext>
            </c:extLst>
          </c:dPt>
          <c:dPt>
            <c:idx val="20"/>
            <c:invertIfNegative val="0"/>
            <c:bubble3D val="0"/>
            <c:extLst>
              <c:ext xmlns:c16="http://schemas.microsoft.com/office/drawing/2014/chart" uri="{C3380CC4-5D6E-409C-BE32-E72D297353CC}">
                <c16:uniqueId val="{0000000E-06A3-4B7C-8D44-DAEC8E4DB1C4}"/>
              </c:ext>
            </c:extLst>
          </c:dPt>
          <c:dPt>
            <c:idx val="23"/>
            <c:invertIfNegative val="0"/>
            <c:bubble3D val="0"/>
            <c:extLst>
              <c:ext xmlns:c16="http://schemas.microsoft.com/office/drawing/2014/chart" uri="{C3380CC4-5D6E-409C-BE32-E72D297353CC}">
                <c16:uniqueId val="{0000000F-06A3-4B7C-8D44-DAEC8E4DB1C4}"/>
              </c:ext>
            </c:extLst>
          </c:dPt>
          <c:dPt>
            <c:idx val="27"/>
            <c:invertIfNegative val="0"/>
            <c:bubble3D val="0"/>
            <c:spPr>
              <a:solidFill>
                <a:srgbClr val="FBBB27"/>
              </a:solidFill>
            </c:spPr>
            <c:extLst>
              <c:ext xmlns:c16="http://schemas.microsoft.com/office/drawing/2014/chart" uri="{C3380CC4-5D6E-409C-BE32-E72D297353CC}">
                <c16:uniqueId val="{00000011-06A3-4B7C-8D44-DAEC8E4DB1C4}"/>
              </c:ext>
            </c:extLst>
          </c:dPt>
          <c:dPt>
            <c:idx val="31"/>
            <c:invertIfNegative val="0"/>
            <c:bubble3D val="0"/>
            <c:extLst>
              <c:ext xmlns:c16="http://schemas.microsoft.com/office/drawing/2014/chart" uri="{C3380CC4-5D6E-409C-BE32-E72D297353CC}">
                <c16:uniqueId val="{00000012-06A3-4B7C-8D44-DAEC8E4DB1C4}"/>
              </c:ext>
            </c:extLst>
          </c:dPt>
          <c:dPt>
            <c:idx val="32"/>
            <c:invertIfNegative val="0"/>
            <c:bubble3D val="0"/>
            <c:extLst>
              <c:ext xmlns:c16="http://schemas.microsoft.com/office/drawing/2014/chart" uri="{C3380CC4-5D6E-409C-BE32-E72D297353CC}">
                <c16:uniqueId val="{00000013-06A3-4B7C-8D44-DAEC8E4DB1C4}"/>
              </c:ext>
            </c:extLst>
          </c:dPt>
          <c:dLbls>
            <c:numFmt formatCode="#,##0.00" sourceLinked="0"/>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4"/>
              <c:pt idx="0">
                <c:v>Coahuila</c:v>
              </c:pt>
              <c:pt idx="1">
                <c:v>San Luis Potosí</c:v>
              </c:pt>
              <c:pt idx="2">
                <c:v>Querétaro</c:v>
              </c:pt>
              <c:pt idx="3">
                <c:v>Tamaulipas </c:v>
              </c:pt>
              <c:pt idx="4">
                <c:v>Zacatecas</c:v>
              </c:pt>
              <c:pt idx="5">
                <c:v>Colima</c:v>
              </c:pt>
              <c:pt idx="6">
                <c:v>Sinaloa </c:v>
              </c:pt>
              <c:pt idx="7">
                <c:v>Veracruz </c:v>
              </c:pt>
              <c:pt idx="8">
                <c:v>Chiapas</c:v>
              </c:pt>
              <c:pt idx="9">
                <c:v>Nayarit</c:v>
              </c:pt>
              <c:pt idx="10">
                <c:v>Morelos</c:v>
              </c:pt>
              <c:pt idx="11">
                <c:v>Durango</c:v>
              </c:pt>
              <c:pt idx="12">
                <c:v> Baja California</c:v>
              </c:pt>
              <c:pt idx="13">
                <c:v>Chihuahua</c:v>
              </c:pt>
              <c:pt idx="14">
                <c:v>Nacional</c:v>
              </c:pt>
              <c:pt idx="15">
                <c:v>Campeche</c:v>
              </c:pt>
              <c:pt idx="16">
                <c:v>Guanajuato</c:v>
              </c:pt>
              <c:pt idx="17">
                <c:v>Yucatán</c:v>
              </c:pt>
              <c:pt idx="18">
                <c:v>Nacional *</c:v>
              </c:pt>
              <c:pt idx="19">
                <c:v>Baja California Sur</c:v>
              </c:pt>
              <c:pt idx="20">
                <c:v>Ciudad de México</c:v>
              </c:pt>
              <c:pt idx="21">
                <c:v>Puebla</c:v>
              </c:pt>
              <c:pt idx="22">
                <c:v>Estado de México</c:v>
              </c:pt>
              <c:pt idx="23">
                <c:v>Tabasco </c:v>
              </c:pt>
              <c:pt idx="24">
                <c:v>Quintana Roo</c:v>
              </c:pt>
              <c:pt idx="25">
                <c:v>Tlaxcala</c:v>
              </c:pt>
              <c:pt idx="26">
                <c:v>Aguascalientes</c:v>
              </c:pt>
              <c:pt idx="27">
                <c:v>Jalisco</c:v>
              </c:pt>
              <c:pt idx="28">
                <c:v>Hidalgo</c:v>
              </c:pt>
              <c:pt idx="29">
                <c:v>Sonora </c:v>
              </c:pt>
              <c:pt idx="30">
                <c:v>Guerrero</c:v>
              </c:pt>
              <c:pt idx="31">
                <c:v>Michoacán</c:v>
              </c:pt>
              <c:pt idx="32">
                <c:v>Oaxaca </c:v>
              </c:pt>
              <c:pt idx="33">
                <c:v>Nuevo León </c:v>
              </c:pt>
            </c:strLit>
          </c:cat>
          <c:val>
            <c:numLit>
              <c:formatCode>General</c:formatCode>
              <c:ptCount val="34"/>
              <c:pt idx="0">
                <c:v>-0.82969711666699997</c:v>
              </c:pt>
              <c:pt idx="1">
                <c:v>-0.70856965666700011</c:v>
              </c:pt>
              <c:pt idx="2">
                <c:v>-0.64831548333400058</c:v>
              </c:pt>
              <c:pt idx="3">
                <c:v>-0.52159628333399999</c:v>
              </c:pt>
              <c:pt idx="4">
                <c:v>-0.37208634666599982</c:v>
              </c:pt>
              <c:pt idx="5">
                <c:v>-0.34708308333399973</c:v>
              </c:pt>
              <c:pt idx="6">
                <c:v>-0.32409440666700018</c:v>
              </c:pt>
              <c:pt idx="7">
                <c:v>-0.29357675333399991</c:v>
              </c:pt>
              <c:pt idx="8">
                <c:v>-0.25529970666699997</c:v>
              </c:pt>
              <c:pt idx="9">
                <c:v>-0.23946200000000051</c:v>
              </c:pt>
              <c:pt idx="10">
                <c:v>-0.22416788333299964</c:v>
              </c:pt>
              <c:pt idx="11">
                <c:v>-0.19444137333400002</c:v>
              </c:pt>
              <c:pt idx="12">
                <c:v>-0.18570293000000015</c:v>
              </c:pt>
              <c:pt idx="13">
                <c:v>-0.18565827999999973</c:v>
              </c:pt>
              <c:pt idx="14">
                <c:v>-0.14131602229171847</c:v>
              </c:pt>
              <c:pt idx="15">
                <c:v>-0.10368926666700018</c:v>
              </c:pt>
              <c:pt idx="16">
                <c:v>-7.9236940000000367E-2</c:v>
              </c:pt>
              <c:pt idx="17">
                <c:v>-7.7840416666999923E-2</c:v>
              </c:pt>
              <c:pt idx="18">
                <c:v>-7.0000000000000284E-2</c:v>
              </c:pt>
              <c:pt idx="19">
                <c:v>-5.8421870000000098E-2</c:v>
              </c:pt>
              <c:pt idx="20">
                <c:v>-4.8657166666999707E-2</c:v>
              </c:pt>
              <c:pt idx="21">
                <c:v>-3.1235556665999642E-2</c:v>
              </c:pt>
              <c:pt idx="22">
                <c:v>-2.8797663333000045E-2</c:v>
              </c:pt>
              <c:pt idx="23">
                <c:v>-1.6292940000000478E-2</c:v>
              </c:pt>
              <c:pt idx="24">
                <c:v>-4.7424199999999139E-3</c:v>
              </c:pt>
              <c:pt idx="25">
                <c:v>4.3323439999999991E-2</c:v>
              </c:pt>
              <c:pt idx="26">
                <c:v>5.1083916666999851E-2</c:v>
              </c:pt>
              <c:pt idx="27">
                <c:v>9.6262603333999941E-2</c:v>
              </c:pt>
              <c:pt idx="28">
                <c:v>0.10465477333399997</c:v>
              </c:pt>
              <c:pt idx="29">
                <c:v>0.11279712000000064</c:v>
              </c:pt>
              <c:pt idx="30">
                <c:v>0.12582525000000011</c:v>
              </c:pt>
              <c:pt idx="31">
                <c:v>0.17948517666699981</c:v>
              </c:pt>
              <c:pt idx="32">
                <c:v>0.26046210333300013</c:v>
              </c:pt>
              <c:pt idx="33">
                <c:v>0.28265844666699991</c:v>
              </c:pt>
            </c:numLit>
          </c:val>
          <c:extLst>
            <c:ext xmlns:c16="http://schemas.microsoft.com/office/drawing/2014/chart" uri="{C3380CC4-5D6E-409C-BE32-E72D297353CC}">
              <c16:uniqueId val="{00000014-06A3-4B7C-8D44-DAEC8E4DB1C4}"/>
            </c:ext>
          </c:extLst>
        </c:ser>
        <c:dLbls>
          <c:showLegendKey val="0"/>
          <c:showVal val="0"/>
          <c:showCatName val="0"/>
          <c:showSerName val="0"/>
          <c:showPercent val="0"/>
          <c:showBubbleSize val="0"/>
        </c:dLbls>
        <c:gapWidth val="150"/>
        <c:overlap val="-25"/>
        <c:axId val="537523904"/>
        <c:axId val="1"/>
      </c:barChart>
      <c:catAx>
        <c:axId val="537523904"/>
        <c:scaling>
          <c:orientation val="minMax"/>
        </c:scaling>
        <c:delete val="0"/>
        <c:axPos val="l"/>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537523904"/>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'F60'!$C$5</c:f>
              <c:strCache>
                <c:ptCount val="1"/>
                <c:pt idx="0">
                  <c:v>Variación</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D6EE-4A48-A173-9722E74D16CA}"/>
              </c:ext>
            </c:extLst>
          </c:dPt>
          <c:dPt>
            <c:idx val="19"/>
            <c:invertIfNegative val="0"/>
            <c:bubble3D val="0"/>
            <c:spPr>
              <a:solidFill>
                <a:srgbClr val="7C878E"/>
              </a:solidFill>
              <a:ln>
                <a:noFill/>
              </a:ln>
              <a:effectLst/>
            </c:spPr>
            <c:extLst>
              <c:ext xmlns:c16="http://schemas.microsoft.com/office/drawing/2014/chart" uri="{C3380CC4-5D6E-409C-BE32-E72D297353CC}">
                <c16:uniqueId val="{00000003-D6EE-4A48-A173-9722E74D16CA}"/>
              </c:ext>
            </c:extLst>
          </c:dPt>
          <c:dPt>
            <c:idx val="31"/>
            <c:invertIfNegative val="0"/>
            <c:bubble3D val="0"/>
            <c:spPr>
              <a:solidFill>
                <a:srgbClr val="7C878E"/>
              </a:solidFill>
              <a:ln>
                <a:noFill/>
              </a:ln>
              <a:effectLst/>
            </c:spPr>
            <c:extLst>
              <c:ext xmlns:c16="http://schemas.microsoft.com/office/drawing/2014/chart" uri="{C3380CC4-5D6E-409C-BE32-E72D297353CC}">
                <c16:uniqueId val="{00000005-D6EE-4A48-A173-9722E74D16CA}"/>
              </c:ext>
            </c:extLst>
          </c:dPt>
          <c:dPt>
            <c:idx val="43"/>
            <c:invertIfNegative val="0"/>
            <c:bubble3D val="0"/>
            <c:spPr>
              <a:solidFill>
                <a:srgbClr val="7C878E"/>
              </a:solidFill>
              <a:ln>
                <a:noFill/>
              </a:ln>
              <a:effectLst/>
            </c:spPr>
            <c:extLst>
              <c:ext xmlns:c16="http://schemas.microsoft.com/office/drawing/2014/chart" uri="{C3380CC4-5D6E-409C-BE32-E72D297353CC}">
                <c16:uniqueId val="{00000007-D6EE-4A48-A173-9722E74D16CA}"/>
              </c:ext>
            </c:extLst>
          </c:dPt>
          <c:dPt>
            <c:idx val="55"/>
            <c:invertIfNegative val="0"/>
            <c:bubble3D val="0"/>
            <c:spPr>
              <a:solidFill>
                <a:srgbClr val="7C878E"/>
              </a:solidFill>
              <a:ln>
                <a:noFill/>
              </a:ln>
              <a:effectLst/>
            </c:spPr>
            <c:extLst>
              <c:ext xmlns:c16="http://schemas.microsoft.com/office/drawing/2014/chart" uri="{C3380CC4-5D6E-409C-BE32-E72D297353CC}">
                <c16:uniqueId val="{00000009-D6EE-4A48-A173-9722E74D16CA}"/>
              </c:ext>
            </c:extLst>
          </c:dPt>
          <c:dPt>
            <c:idx val="67"/>
            <c:invertIfNegative val="0"/>
            <c:bubble3D val="0"/>
            <c:spPr>
              <a:solidFill>
                <a:srgbClr val="7C878E"/>
              </a:solidFill>
              <a:ln>
                <a:noFill/>
              </a:ln>
              <a:effectLst/>
            </c:spPr>
            <c:extLst>
              <c:ext xmlns:c16="http://schemas.microsoft.com/office/drawing/2014/chart" uri="{C3380CC4-5D6E-409C-BE32-E72D297353CC}">
                <c16:uniqueId val="{0000000B-D6EE-4A48-A173-9722E74D16CA}"/>
              </c:ext>
            </c:extLst>
          </c:dPt>
          <c:dPt>
            <c:idx val="79"/>
            <c:invertIfNegative val="0"/>
            <c:bubble3D val="0"/>
            <c:spPr>
              <a:solidFill>
                <a:srgbClr val="FBBB27"/>
              </a:solidFill>
              <a:ln>
                <a:noFill/>
              </a:ln>
              <a:effectLst/>
            </c:spPr>
            <c:extLst>
              <c:ext xmlns:c16="http://schemas.microsoft.com/office/drawing/2014/chart" uri="{C3380CC4-5D6E-409C-BE32-E72D297353CC}">
                <c16:uniqueId val="{0000000D-D6EE-4A48-A173-9722E74D16CA}"/>
              </c:ext>
            </c:extLst>
          </c:dPt>
          <c:cat>
            <c:multiLvlStrRef>
              <c:f>'F60'!$A$6:$B$85</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2013</c:v>
                  </c:pt>
                  <c:pt idx="12">
                    <c:v>2014</c:v>
                  </c:pt>
                  <c:pt idx="24">
                    <c:v>2015</c:v>
                  </c:pt>
                  <c:pt idx="36">
                    <c:v>2016</c:v>
                  </c:pt>
                  <c:pt idx="48">
                    <c:v>2017</c:v>
                  </c:pt>
                  <c:pt idx="60">
                    <c:v>2018</c:v>
                  </c:pt>
                  <c:pt idx="72">
                    <c:v>2019</c:v>
                  </c:pt>
                </c:lvl>
              </c:multiLvlStrCache>
            </c:multiLvlStrRef>
          </c:cat>
          <c:val>
            <c:numRef>
              <c:f>'F60'!$C$6:$C$85</c:f>
              <c:numCache>
                <c:formatCode>0</c:formatCode>
                <c:ptCount val="80"/>
                <c:pt idx="0">
                  <c:v>1.094382166458</c:v>
                </c:pt>
                <c:pt idx="1">
                  <c:v>2.8072990334810002</c:v>
                </c:pt>
                <c:pt idx="2">
                  <c:v>-3.9190822766890001</c:v>
                </c:pt>
                <c:pt idx="3">
                  <c:v>8.0557534133819999</c:v>
                </c:pt>
                <c:pt idx="4">
                  <c:v>1.10581549088</c:v>
                </c:pt>
                <c:pt idx="5">
                  <c:v>0.122547054729</c:v>
                </c:pt>
                <c:pt idx="6">
                  <c:v>1.853452536734</c:v>
                </c:pt>
                <c:pt idx="7">
                  <c:v>5.0414088501260004</c:v>
                </c:pt>
                <c:pt idx="8">
                  <c:v>3.5884779469520001</c:v>
                </c:pt>
                <c:pt idx="9">
                  <c:v>7.8800076850160004</c:v>
                </c:pt>
                <c:pt idx="10">
                  <c:v>4.4882284763040001</c:v>
                </c:pt>
                <c:pt idx="11">
                  <c:v>4.9417612517</c:v>
                </c:pt>
                <c:pt idx="12">
                  <c:v>6.3443612164029997</c:v>
                </c:pt>
                <c:pt idx="13">
                  <c:v>2.6129548240189999</c:v>
                </c:pt>
                <c:pt idx="14">
                  <c:v>9.8755678897540005</c:v>
                </c:pt>
                <c:pt idx="15">
                  <c:v>5.7362313010169999</c:v>
                </c:pt>
                <c:pt idx="16">
                  <c:v>11.856899586128</c:v>
                </c:pt>
                <c:pt idx="17">
                  <c:v>10.911969948602</c:v>
                </c:pt>
                <c:pt idx="18">
                  <c:v>6.3248343512260004</c:v>
                </c:pt>
                <c:pt idx="19">
                  <c:v>6.6739820171710003</c:v>
                </c:pt>
                <c:pt idx="20">
                  <c:v>4.7642567868779997</c:v>
                </c:pt>
                <c:pt idx="21">
                  <c:v>4.4632668279379999</c:v>
                </c:pt>
                <c:pt idx="22">
                  <c:v>6.3097887374499999</c:v>
                </c:pt>
                <c:pt idx="23">
                  <c:v>12.662004624894999</c:v>
                </c:pt>
                <c:pt idx="24">
                  <c:v>9.5422438363829993</c:v>
                </c:pt>
                <c:pt idx="25">
                  <c:v>6.680495121311</c:v>
                </c:pt>
                <c:pt idx="26">
                  <c:v>4.5992186997809998</c:v>
                </c:pt>
                <c:pt idx="27">
                  <c:v>3.4385366428239998</c:v>
                </c:pt>
                <c:pt idx="28">
                  <c:v>1.609636784256</c:v>
                </c:pt>
                <c:pt idx="29">
                  <c:v>6.3998588744390004</c:v>
                </c:pt>
                <c:pt idx="30">
                  <c:v>11.592944885033999</c:v>
                </c:pt>
                <c:pt idx="31">
                  <c:v>7.8624266498480004</c:v>
                </c:pt>
                <c:pt idx="32">
                  <c:v>17.570757128204001</c:v>
                </c:pt>
                <c:pt idx="33">
                  <c:v>3.3335525527510002</c:v>
                </c:pt>
                <c:pt idx="34">
                  <c:v>2.4596014211449999</c:v>
                </c:pt>
                <c:pt idx="35">
                  <c:v>3.5421809308890002</c:v>
                </c:pt>
                <c:pt idx="36">
                  <c:v>3.7423747561340002</c:v>
                </c:pt>
                <c:pt idx="37">
                  <c:v>8.0532977172589995</c:v>
                </c:pt>
                <c:pt idx="38">
                  <c:v>3.0744090064940002</c:v>
                </c:pt>
                <c:pt idx="39">
                  <c:v>7.7386625087620002</c:v>
                </c:pt>
                <c:pt idx="40">
                  <c:v>3.874558020517</c:v>
                </c:pt>
                <c:pt idx="41">
                  <c:v>3.9424531468600001</c:v>
                </c:pt>
                <c:pt idx="42">
                  <c:v>-4.2014491972880004</c:v>
                </c:pt>
                <c:pt idx="43">
                  <c:v>-2.9025799315999998E-2</c:v>
                </c:pt>
                <c:pt idx="44">
                  <c:v>-3.2755592357280001</c:v>
                </c:pt>
                <c:pt idx="45">
                  <c:v>1.4104136450439999</c:v>
                </c:pt>
                <c:pt idx="46">
                  <c:v>3.8178415593200001</c:v>
                </c:pt>
                <c:pt idx="47">
                  <c:v>1.7831400883499999</c:v>
                </c:pt>
                <c:pt idx="48">
                  <c:v>1.644615256517</c:v>
                </c:pt>
                <c:pt idx="49">
                  <c:v>2.3254585106580001</c:v>
                </c:pt>
                <c:pt idx="50">
                  <c:v>6.4752529276180004</c:v>
                </c:pt>
                <c:pt idx="51">
                  <c:v>-3.6509933280450002</c:v>
                </c:pt>
                <c:pt idx="52">
                  <c:v>3.4801253203579998</c:v>
                </c:pt>
                <c:pt idx="53">
                  <c:v>3.9014267750010001</c:v>
                </c:pt>
                <c:pt idx="54">
                  <c:v>2.509644442975</c:v>
                </c:pt>
                <c:pt idx="55">
                  <c:v>3.2098203767840001</c:v>
                </c:pt>
                <c:pt idx="56">
                  <c:v>3.949343933507</c:v>
                </c:pt>
                <c:pt idx="57">
                  <c:v>-0.94467099211100003</c:v>
                </c:pt>
                <c:pt idx="58">
                  <c:v>1.6228886512180001</c:v>
                </c:pt>
                <c:pt idx="59">
                  <c:v>5.08611651964</c:v>
                </c:pt>
                <c:pt idx="60">
                  <c:v>4.7931075915359997</c:v>
                </c:pt>
                <c:pt idx="61">
                  <c:v>1.699610306773</c:v>
                </c:pt>
                <c:pt idx="62">
                  <c:v>0.82179124190099995</c:v>
                </c:pt>
                <c:pt idx="63">
                  <c:v>5.6437028697749998</c:v>
                </c:pt>
                <c:pt idx="64">
                  <c:v>-4.8953886172E-2</c:v>
                </c:pt>
                <c:pt idx="65">
                  <c:v>-0.489071950348</c:v>
                </c:pt>
                <c:pt idx="66">
                  <c:v>3.5095860216210002</c:v>
                </c:pt>
                <c:pt idx="67">
                  <c:v>4.9495928726020004</c:v>
                </c:pt>
                <c:pt idx="68">
                  <c:v>-1.3722103092239999</c:v>
                </c:pt>
                <c:pt idx="69">
                  <c:v>7.8823471116589996</c:v>
                </c:pt>
                <c:pt idx="70">
                  <c:v>2.2676807550550002</c:v>
                </c:pt>
                <c:pt idx="71">
                  <c:v>0.114042629341</c:v>
                </c:pt>
                <c:pt idx="72">
                  <c:v>-1.0996351954E-2</c:v>
                </c:pt>
                <c:pt idx="73">
                  <c:v>0.90285743161800003</c:v>
                </c:pt>
                <c:pt idx="74">
                  <c:v>3.6937697987679998</c:v>
                </c:pt>
                <c:pt idx="75">
                  <c:v>1.0514171498410001</c:v>
                </c:pt>
                <c:pt idx="76">
                  <c:v>0.71686857445300001</c:v>
                </c:pt>
                <c:pt idx="77">
                  <c:v>-0.52818895162799995</c:v>
                </c:pt>
                <c:pt idx="78">
                  <c:v>-0.48978351693099997</c:v>
                </c:pt>
                <c:pt idx="79">
                  <c:v>-1.5409900725450001</c:v>
                </c:pt>
              </c:numCache>
            </c:numRef>
          </c:val>
          <c:extLst>
            <c:ext xmlns:c16="http://schemas.microsoft.com/office/drawing/2014/chart" uri="{C3380CC4-5D6E-409C-BE32-E72D297353CC}">
              <c16:uniqueId val="{0000000E-D6EE-4A48-A173-9722E74D16CA}"/>
            </c:ext>
          </c:extLst>
        </c:ser>
        <c:dLbls>
          <c:showLegendKey val="0"/>
          <c:showVal val="0"/>
          <c:showCatName val="0"/>
          <c:showSerName val="0"/>
          <c:showPercent val="0"/>
          <c:showBubbleSize val="0"/>
        </c:dLbls>
        <c:gapWidth val="50"/>
        <c:overlap val="-27"/>
        <c:axId val="227611392"/>
        <c:axId val="227612928"/>
      </c:barChart>
      <c:lineChart>
        <c:grouping val="standard"/>
        <c:varyColors val="0"/>
        <c:ser>
          <c:idx val="1"/>
          <c:order val="1"/>
          <c:tx>
            <c:strRef>
              <c:f>'F60'!$D$5</c:f>
              <c:strCache>
                <c:ptCount val="1"/>
                <c:pt idx="0">
                  <c:v>Variación promedio</c:v>
                </c:pt>
              </c:strCache>
            </c:strRef>
          </c:tx>
          <c:spPr>
            <a:ln w="28575" cap="rnd">
              <a:solidFill>
                <a:srgbClr val="B69630"/>
              </a:solidFill>
              <a:round/>
            </a:ln>
            <a:effectLst/>
          </c:spPr>
          <c:marker>
            <c:symbol val="none"/>
          </c:marker>
          <c:cat>
            <c:multiLvlStrRef>
              <c:f>'F60'!$A$6:$B$85</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2013</c:v>
                  </c:pt>
                  <c:pt idx="12">
                    <c:v>2014</c:v>
                  </c:pt>
                  <c:pt idx="24">
                    <c:v>2015</c:v>
                  </c:pt>
                  <c:pt idx="36">
                    <c:v>2016</c:v>
                  </c:pt>
                  <c:pt idx="48">
                    <c:v>2017</c:v>
                  </c:pt>
                  <c:pt idx="60">
                    <c:v>2018</c:v>
                  </c:pt>
                  <c:pt idx="72">
                    <c:v>2019</c:v>
                  </c:pt>
                </c:lvl>
              </c:multiLvlStrCache>
            </c:multiLvlStrRef>
          </c:cat>
          <c:val>
            <c:numRef>
              <c:f>'F60'!$D$6:$D$85</c:f>
              <c:numCache>
                <c:formatCode>0</c:formatCode>
                <c:ptCount val="80"/>
                <c:pt idx="0">
                  <c:v>3.9319778628131701</c:v>
                </c:pt>
                <c:pt idx="1">
                  <c:v>3.7085594083164199</c:v>
                </c:pt>
                <c:pt idx="2">
                  <c:v>2.7090482215073299</c:v>
                </c:pt>
                <c:pt idx="3">
                  <c:v>3.3427774799977499</c:v>
                </c:pt>
                <c:pt idx="4">
                  <c:v>2.86186011887217</c:v>
                </c:pt>
                <c:pt idx="5">
                  <c:v>2.4960909139187502</c:v>
                </c:pt>
                <c:pt idx="6">
                  <c:v>1.9360902937489199</c:v>
                </c:pt>
                <c:pt idx="7">
                  <c:v>1.9561312370884201</c:v>
                </c:pt>
                <c:pt idx="8">
                  <c:v>2.0489769987664199</c:v>
                </c:pt>
                <c:pt idx="9">
                  <c:v>2.46837252033967</c:v>
                </c:pt>
                <c:pt idx="10">
                  <c:v>2.8046995507312502</c:v>
                </c:pt>
                <c:pt idx="11">
                  <c:v>3.0883376357560799</c:v>
                </c:pt>
                <c:pt idx="12">
                  <c:v>3.5258358899181701</c:v>
                </c:pt>
                <c:pt idx="13">
                  <c:v>3.5096405391296699</c:v>
                </c:pt>
                <c:pt idx="14">
                  <c:v>4.6591947196665799</c:v>
                </c:pt>
                <c:pt idx="15">
                  <c:v>4.4659012103028299</c:v>
                </c:pt>
                <c:pt idx="16">
                  <c:v>5.36182488490683</c:v>
                </c:pt>
                <c:pt idx="17">
                  <c:v>6.2609434593962501</c:v>
                </c:pt>
                <c:pt idx="18">
                  <c:v>6.6335586106039202</c:v>
                </c:pt>
                <c:pt idx="19">
                  <c:v>6.7696063745243302</c:v>
                </c:pt>
                <c:pt idx="20">
                  <c:v>6.8675879445181698</c:v>
                </c:pt>
                <c:pt idx="21">
                  <c:v>6.58285953976167</c:v>
                </c:pt>
                <c:pt idx="22">
                  <c:v>6.7346562281904996</c:v>
                </c:pt>
                <c:pt idx="23">
                  <c:v>7.3780098426234204</c:v>
                </c:pt>
                <c:pt idx="24">
                  <c:v>7.6445000609550799</c:v>
                </c:pt>
                <c:pt idx="25">
                  <c:v>7.9834617523960798</c:v>
                </c:pt>
                <c:pt idx="26">
                  <c:v>7.543765986565</c:v>
                </c:pt>
                <c:pt idx="27">
                  <c:v>7.3522914317155799</c:v>
                </c:pt>
                <c:pt idx="28">
                  <c:v>6.4983528648929196</c:v>
                </c:pt>
                <c:pt idx="29">
                  <c:v>6.1223436087126704</c:v>
                </c:pt>
                <c:pt idx="30">
                  <c:v>6.5613528198633304</c:v>
                </c:pt>
                <c:pt idx="31">
                  <c:v>6.6603898725864203</c:v>
                </c:pt>
                <c:pt idx="32">
                  <c:v>7.7275982343635796</c:v>
                </c:pt>
                <c:pt idx="33">
                  <c:v>7.6334553780979997</c:v>
                </c:pt>
                <c:pt idx="34">
                  <c:v>7.3126064350725803</c:v>
                </c:pt>
                <c:pt idx="35">
                  <c:v>6.5526211272387496</c:v>
                </c:pt>
                <c:pt idx="36">
                  <c:v>6.0692987038846704</c:v>
                </c:pt>
                <c:pt idx="37">
                  <c:v>6.1836989202136703</c:v>
                </c:pt>
                <c:pt idx="38">
                  <c:v>6.0566314457730801</c:v>
                </c:pt>
                <c:pt idx="39">
                  <c:v>6.4149752679345804</c:v>
                </c:pt>
                <c:pt idx="40">
                  <c:v>6.6037187042896699</c:v>
                </c:pt>
                <c:pt idx="41">
                  <c:v>6.3989348936580797</c:v>
                </c:pt>
                <c:pt idx="42">
                  <c:v>5.0827353867979204</c:v>
                </c:pt>
                <c:pt idx="43">
                  <c:v>4.42511434936758</c:v>
                </c:pt>
                <c:pt idx="44">
                  <c:v>2.68792131903992</c:v>
                </c:pt>
                <c:pt idx="45">
                  <c:v>2.52765974339767</c:v>
                </c:pt>
                <c:pt idx="46">
                  <c:v>2.64084642157892</c:v>
                </c:pt>
                <c:pt idx="47">
                  <c:v>2.4942596847006699</c:v>
                </c:pt>
                <c:pt idx="48">
                  <c:v>2.3194463930659199</c:v>
                </c:pt>
                <c:pt idx="49">
                  <c:v>1.8421264591825</c:v>
                </c:pt>
                <c:pt idx="50">
                  <c:v>2.1255301192761702</c:v>
                </c:pt>
                <c:pt idx="51">
                  <c:v>1.17639213287558</c:v>
                </c:pt>
                <c:pt idx="52">
                  <c:v>1.1435227411956701</c:v>
                </c:pt>
                <c:pt idx="53">
                  <c:v>1.1401038768740801</c:v>
                </c:pt>
                <c:pt idx="54">
                  <c:v>1.6993616802293301</c:v>
                </c:pt>
                <c:pt idx="55">
                  <c:v>1.9692655282376701</c:v>
                </c:pt>
                <c:pt idx="56">
                  <c:v>2.57134079234058</c:v>
                </c:pt>
                <c:pt idx="57">
                  <c:v>2.3750837392443298</c:v>
                </c:pt>
                <c:pt idx="58">
                  <c:v>2.1921709969025001</c:v>
                </c:pt>
                <c:pt idx="59">
                  <c:v>2.4674190328433299</c:v>
                </c:pt>
                <c:pt idx="60">
                  <c:v>2.7297933940949202</c:v>
                </c:pt>
                <c:pt idx="61">
                  <c:v>2.6776393771045002</c:v>
                </c:pt>
                <c:pt idx="62">
                  <c:v>2.2065175699614201</c:v>
                </c:pt>
                <c:pt idx="63">
                  <c:v>2.98107558644642</c:v>
                </c:pt>
                <c:pt idx="64">
                  <c:v>2.6869856525689202</c:v>
                </c:pt>
                <c:pt idx="65">
                  <c:v>2.3211107587898301</c:v>
                </c:pt>
                <c:pt idx="66">
                  <c:v>2.404439223677</c:v>
                </c:pt>
                <c:pt idx="67">
                  <c:v>2.5494202649951698</c:v>
                </c:pt>
                <c:pt idx="68">
                  <c:v>2.1059574114342499</c:v>
                </c:pt>
                <c:pt idx="69">
                  <c:v>2.84154225341508</c:v>
                </c:pt>
                <c:pt idx="70">
                  <c:v>2.8952749287348301</c:v>
                </c:pt>
                <c:pt idx="71">
                  <c:v>2.48093543787658</c:v>
                </c:pt>
                <c:pt idx="72">
                  <c:v>2.0805934425857502</c:v>
                </c:pt>
                <c:pt idx="73">
                  <c:v>2.0141973696561699</c:v>
                </c:pt>
                <c:pt idx="74">
                  <c:v>2.2535289160617502</c:v>
                </c:pt>
                <c:pt idx="75">
                  <c:v>1.8708384394005799</c:v>
                </c:pt>
                <c:pt idx="76">
                  <c:v>1.9346569777860001</c:v>
                </c:pt>
                <c:pt idx="77">
                  <c:v>1.9313972276793301</c:v>
                </c:pt>
                <c:pt idx="78">
                  <c:v>1.5981164327999999</c:v>
                </c:pt>
                <c:pt idx="79">
                  <c:v>1.05723452070442</c:v>
                </c:pt>
              </c:numCache>
            </c:numRef>
          </c:val>
          <c:smooth val="0"/>
          <c:extLst>
            <c:ext xmlns:c16="http://schemas.microsoft.com/office/drawing/2014/chart" uri="{C3380CC4-5D6E-409C-BE32-E72D297353CC}">
              <c16:uniqueId val="{0000000F-D6EE-4A48-A173-9722E74D16CA}"/>
            </c:ext>
          </c:extLst>
        </c:ser>
        <c:dLbls>
          <c:showLegendKey val="0"/>
          <c:showVal val="0"/>
          <c:showCatName val="0"/>
          <c:showSerName val="0"/>
          <c:showPercent val="0"/>
          <c:showBubbleSize val="0"/>
        </c:dLbls>
        <c:marker val="1"/>
        <c:smooth val="0"/>
        <c:axId val="227611392"/>
        <c:axId val="227612928"/>
      </c:lineChart>
      <c:catAx>
        <c:axId val="227611392"/>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7612928"/>
        <c:crosses val="autoZero"/>
        <c:auto val="1"/>
        <c:lblAlgn val="ctr"/>
        <c:lblOffset val="100"/>
        <c:noMultiLvlLbl val="0"/>
      </c:catAx>
      <c:valAx>
        <c:axId val="22761292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76113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2B61-43E9-836B-6A4EC5FCD00E}"/>
              </c:ext>
            </c:extLst>
          </c:dPt>
          <c:dPt>
            <c:idx val="1"/>
            <c:invertIfNegative val="0"/>
            <c:bubble3D val="0"/>
            <c:extLst>
              <c:ext xmlns:c16="http://schemas.microsoft.com/office/drawing/2014/chart" uri="{C3380CC4-5D6E-409C-BE32-E72D297353CC}">
                <c16:uniqueId val="{00000003-2B61-43E9-836B-6A4EC5FCD00E}"/>
              </c:ext>
            </c:extLst>
          </c:dPt>
          <c:dPt>
            <c:idx val="2"/>
            <c:invertIfNegative val="0"/>
            <c:bubble3D val="0"/>
            <c:extLst>
              <c:ext xmlns:c16="http://schemas.microsoft.com/office/drawing/2014/chart" uri="{C3380CC4-5D6E-409C-BE32-E72D297353CC}">
                <c16:uniqueId val="{00000005-2B61-43E9-836B-6A4EC5FCD00E}"/>
              </c:ext>
            </c:extLst>
          </c:dPt>
          <c:dPt>
            <c:idx val="3"/>
            <c:invertIfNegative val="0"/>
            <c:bubble3D val="0"/>
            <c:extLst>
              <c:ext xmlns:c16="http://schemas.microsoft.com/office/drawing/2014/chart" uri="{C3380CC4-5D6E-409C-BE32-E72D297353CC}">
                <c16:uniqueId val="{00000007-2B61-43E9-836B-6A4EC5FCD00E}"/>
              </c:ext>
            </c:extLst>
          </c:dPt>
          <c:dPt>
            <c:idx val="4"/>
            <c:invertIfNegative val="0"/>
            <c:bubble3D val="0"/>
            <c:extLst>
              <c:ext xmlns:c16="http://schemas.microsoft.com/office/drawing/2014/chart" uri="{C3380CC4-5D6E-409C-BE32-E72D297353CC}">
                <c16:uniqueId val="{00000009-2B61-43E9-836B-6A4EC5FCD00E}"/>
              </c:ext>
            </c:extLst>
          </c:dPt>
          <c:dPt>
            <c:idx val="5"/>
            <c:invertIfNegative val="0"/>
            <c:bubble3D val="0"/>
            <c:extLst>
              <c:ext xmlns:c16="http://schemas.microsoft.com/office/drawing/2014/chart" uri="{C3380CC4-5D6E-409C-BE32-E72D297353CC}">
                <c16:uniqueId val="{0000000B-2B61-43E9-836B-6A4EC5FCD00E}"/>
              </c:ext>
            </c:extLst>
          </c:dPt>
          <c:dPt>
            <c:idx val="6"/>
            <c:invertIfNegative val="0"/>
            <c:bubble3D val="0"/>
            <c:extLst>
              <c:ext xmlns:c16="http://schemas.microsoft.com/office/drawing/2014/chart" uri="{C3380CC4-5D6E-409C-BE32-E72D297353CC}">
                <c16:uniqueId val="{0000000D-2B61-43E9-836B-6A4EC5FCD00E}"/>
              </c:ext>
            </c:extLst>
          </c:dPt>
          <c:dPt>
            <c:idx val="7"/>
            <c:invertIfNegative val="0"/>
            <c:bubble3D val="0"/>
            <c:extLst>
              <c:ext xmlns:c16="http://schemas.microsoft.com/office/drawing/2014/chart" uri="{C3380CC4-5D6E-409C-BE32-E72D297353CC}">
                <c16:uniqueId val="{0000000F-2B61-43E9-836B-6A4EC5FCD00E}"/>
              </c:ext>
            </c:extLst>
          </c:dPt>
          <c:dPt>
            <c:idx val="8"/>
            <c:invertIfNegative val="0"/>
            <c:bubble3D val="0"/>
            <c:extLst>
              <c:ext xmlns:c16="http://schemas.microsoft.com/office/drawing/2014/chart" uri="{C3380CC4-5D6E-409C-BE32-E72D297353CC}">
                <c16:uniqueId val="{00000011-2B61-43E9-836B-6A4EC5FCD00E}"/>
              </c:ext>
            </c:extLst>
          </c:dPt>
          <c:dPt>
            <c:idx val="9"/>
            <c:invertIfNegative val="0"/>
            <c:bubble3D val="0"/>
            <c:extLst>
              <c:ext xmlns:c16="http://schemas.microsoft.com/office/drawing/2014/chart" uri="{C3380CC4-5D6E-409C-BE32-E72D297353CC}">
                <c16:uniqueId val="{00000013-2B61-43E9-836B-6A4EC5FCD00E}"/>
              </c:ext>
            </c:extLst>
          </c:dPt>
          <c:dPt>
            <c:idx val="10"/>
            <c:invertIfNegative val="0"/>
            <c:bubble3D val="0"/>
            <c:extLst>
              <c:ext xmlns:c16="http://schemas.microsoft.com/office/drawing/2014/chart" uri="{C3380CC4-5D6E-409C-BE32-E72D297353CC}">
                <c16:uniqueId val="{00000015-2B61-43E9-836B-6A4EC5FCD00E}"/>
              </c:ext>
            </c:extLst>
          </c:dPt>
          <c:dPt>
            <c:idx val="11"/>
            <c:invertIfNegative val="0"/>
            <c:bubble3D val="0"/>
            <c:extLst>
              <c:ext xmlns:c16="http://schemas.microsoft.com/office/drawing/2014/chart" uri="{C3380CC4-5D6E-409C-BE32-E72D297353CC}">
                <c16:uniqueId val="{00000017-2B61-43E9-836B-6A4EC5FCD00E}"/>
              </c:ext>
            </c:extLst>
          </c:dPt>
          <c:dPt>
            <c:idx val="12"/>
            <c:invertIfNegative val="0"/>
            <c:bubble3D val="0"/>
            <c:extLst>
              <c:ext xmlns:c16="http://schemas.microsoft.com/office/drawing/2014/chart" uri="{C3380CC4-5D6E-409C-BE32-E72D297353CC}">
                <c16:uniqueId val="{00000019-2B61-43E9-836B-6A4EC5FCD00E}"/>
              </c:ext>
            </c:extLst>
          </c:dPt>
          <c:dPt>
            <c:idx val="13"/>
            <c:invertIfNegative val="0"/>
            <c:bubble3D val="0"/>
            <c:extLst>
              <c:ext xmlns:c16="http://schemas.microsoft.com/office/drawing/2014/chart" uri="{C3380CC4-5D6E-409C-BE32-E72D297353CC}">
                <c16:uniqueId val="{0000001B-2B61-43E9-836B-6A4EC5FCD00E}"/>
              </c:ext>
            </c:extLst>
          </c:dPt>
          <c:dPt>
            <c:idx val="14"/>
            <c:invertIfNegative val="0"/>
            <c:bubble3D val="0"/>
            <c:spPr>
              <a:solidFill>
                <a:srgbClr val="FBBB27"/>
              </a:solidFill>
              <a:ln>
                <a:noFill/>
              </a:ln>
              <a:effectLst/>
            </c:spPr>
            <c:extLst>
              <c:ext xmlns:c16="http://schemas.microsoft.com/office/drawing/2014/chart" uri="{C3380CC4-5D6E-409C-BE32-E72D297353CC}">
                <c16:uniqueId val="{0000001D-2B61-43E9-836B-6A4EC5FCD00E}"/>
              </c:ext>
            </c:extLst>
          </c:dPt>
          <c:dPt>
            <c:idx val="15"/>
            <c:invertIfNegative val="0"/>
            <c:bubble3D val="0"/>
            <c:spPr>
              <a:solidFill>
                <a:srgbClr val="95682B"/>
              </a:solidFill>
              <a:ln>
                <a:noFill/>
              </a:ln>
              <a:effectLst/>
            </c:spPr>
            <c:extLst>
              <c:ext xmlns:c16="http://schemas.microsoft.com/office/drawing/2014/chart" uri="{C3380CC4-5D6E-409C-BE32-E72D297353CC}">
                <c16:uniqueId val="{0000001F-2B61-43E9-836B-6A4EC5FCD00E}"/>
              </c:ext>
            </c:extLst>
          </c:dPt>
          <c:dPt>
            <c:idx val="16"/>
            <c:invertIfNegative val="0"/>
            <c:bubble3D val="0"/>
            <c:extLst>
              <c:ext xmlns:c16="http://schemas.microsoft.com/office/drawing/2014/chart" uri="{C3380CC4-5D6E-409C-BE32-E72D297353CC}">
                <c16:uniqueId val="{00000021-2B61-43E9-836B-6A4EC5FCD00E}"/>
              </c:ext>
            </c:extLst>
          </c:dPt>
          <c:dPt>
            <c:idx val="17"/>
            <c:invertIfNegative val="0"/>
            <c:bubble3D val="0"/>
            <c:extLst>
              <c:ext xmlns:c16="http://schemas.microsoft.com/office/drawing/2014/chart" uri="{C3380CC4-5D6E-409C-BE32-E72D297353CC}">
                <c16:uniqueId val="{00000023-2B61-43E9-836B-6A4EC5FCD00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'F61'!$A$6:$A$38</c:f>
              <c:strCache>
                <c:ptCount val="33"/>
                <c:pt idx="0">
                  <c:v>Baja California Sur</c:v>
                </c:pt>
                <c:pt idx="1">
                  <c:v>Chiapas</c:v>
                </c:pt>
                <c:pt idx="2">
                  <c:v>Estado de México</c:v>
                </c:pt>
                <c:pt idx="3">
                  <c:v>Tabasco</c:v>
                </c:pt>
                <c:pt idx="4">
                  <c:v>Oaxaca</c:v>
                </c:pt>
                <c:pt idx="5">
                  <c:v>Puebla</c:v>
                </c:pt>
                <c:pt idx="6">
                  <c:v>Veracruz</c:v>
                </c:pt>
                <c:pt idx="7">
                  <c:v>Quintana Roo</c:v>
                </c:pt>
                <c:pt idx="8">
                  <c:v>Durango</c:v>
                </c:pt>
                <c:pt idx="9">
                  <c:v>Hidalgo</c:v>
                </c:pt>
                <c:pt idx="10">
                  <c:v>Sinaloa</c:v>
                </c:pt>
                <c:pt idx="11">
                  <c:v>San Luis Potosí</c:v>
                </c:pt>
                <c:pt idx="12">
                  <c:v>Morelos</c:v>
                </c:pt>
                <c:pt idx="13">
                  <c:v>Querétaro</c:v>
                </c:pt>
                <c:pt idx="14">
                  <c:v>Jalisco</c:v>
                </c:pt>
                <c:pt idx="15">
                  <c:v>Nacional</c:v>
                </c:pt>
                <c:pt idx="16">
                  <c:v>Zacatecas</c:v>
                </c:pt>
                <c:pt idx="17">
                  <c:v>Aguascalientes</c:v>
                </c:pt>
                <c:pt idx="18">
                  <c:v>Guanajuato</c:v>
                </c:pt>
                <c:pt idx="19">
                  <c:v>Nuevo León</c:v>
                </c:pt>
                <c:pt idx="20">
                  <c:v>Campeche</c:v>
                </c:pt>
                <c:pt idx="21">
                  <c:v>Coahuila</c:v>
                </c:pt>
                <c:pt idx="22">
                  <c:v>Guerrero</c:v>
                </c:pt>
                <c:pt idx="23">
                  <c:v>Baja California</c:v>
                </c:pt>
                <c:pt idx="24">
                  <c:v>Ciudad de México</c:v>
                </c:pt>
                <c:pt idx="25">
                  <c:v>Yucatán</c:v>
                </c:pt>
                <c:pt idx="26">
                  <c:v>Tamaulipas</c:v>
                </c:pt>
                <c:pt idx="27">
                  <c:v>Michoacán</c:v>
                </c:pt>
                <c:pt idx="28">
                  <c:v>Chihuahua</c:v>
                </c:pt>
                <c:pt idx="29">
                  <c:v>Nayarit</c:v>
                </c:pt>
                <c:pt idx="30">
                  <c:v>Sonora</c:v>
                </c:pt>
                <c:pt idx="31">
                  <c:v>Tlaxcala</c:v>
                </c:pt>
                <c:pt idx="32">
                  <c:v>Colima</c:v>
                </c:pt>
              </c:strCache>
            </c:strRef>
          </c:cat>
          <c:val>
            <c:numRef>
              <c:f>'F61'!$B$6:$B$38</c:f>
              <c:numCache>
                <c:formatCode>0.0</c:formatCode>
                <c:ptCount val="33"/>
                <c:pt idx="0">
                  <c:v>-13.322482693764</c:v>
                </c:pt>
                <c:pt idx="1">
                  <c:v>-10.947853642084</c:v>
                </c:pt>
                <c:pt idx="2">
                  <c:v>-10.763934940686999</c:v>
                </c:pt>
                <c:pt idx="3">
                  <c:v>-10.253980319483</c:v>
                </c:pt>
                <c:pt idx="4">
                  <c:v>-7.667932237714</c:v>
                </c:pt>
                <c:pt idx="5">
                  <c:v>-7.0678138126189998</c:v>
                </c:pt>
                <c:pt idx="6">
                  <c:v>-6.0211322068089999</c:v>
                </c:pt>
                <c:pt idx="7">
                  <c:v>-5.7225484977200001</c:v>
                </c:pt>
                <c:pt idx="8">
                  <c:v>-5.0201779394960004</c:v>
                </c:pt>
                <c:pt idx="9">
                  <c:v>-4.9880906157510001</c:v>
                </c:pt>
                <c:pt idx="10">
                  <c:v>-3.8871957912589998</c:v>
                </c:pt>
                <c:pt idx="11">
                  <c:v>-3.4036371000019998</c:v>
                </c:pt>
                <c:pt idx="12">
                  <c:v>-3.325252607301</c:v>
                </c:pt>
                <c:pt idx="13">
                  <c:v>-2.6029671781660002</c:v>
                </c:pt>
                <c:pt idx="14">
                  <c:v>-1.5409900725450001</c:v>
                </c:pt>
                <c:pt idx="15">
                  <c:v>-1.2998456249820001</c:v>
                </c:pt>
                <c:pt idx="16">
                  <c:v>-1.2596277706729999</c:v>
                </c:pt>
                <c:pt idx="17">
                  <c:v>-1.0140607394800001</c:v>
                </c:pt>
                <c:pt idx="18">
                  <c:v>-0.219942477247</c:v>
                </c:pt>
                <c:pt idx="19">
                  <c:v>0.32501595910699999</c:v>
                </c:pt>
                <c:pt idx="20">
                  <c:v>1.1269810695439999</c:v>
                </c:pt>
                <c:pt idx="21">
                  <c:v>1.6590764301250001</c:v>
                </c:pt>
                <c:pt idx="22">
                  <c:v>2.2744651417430002</c:v>
                </c:pt>
                <c:pt idx="23">
                  <c:v>2.4298809805460002</c:v>
                </c:pt>
                <c:pt idx="24">
                  <c:v>3.0361898907609999</c:v>
                </c:pt>
                <c:pt idx="25">
                  <c:v>3.1895309116170001</c:v>
                </c:pt>
                <c:pt idx="26">
                  <c:v>4.2678740097550003</c:v>
                </c:pt>
                <c:pt idx="27">
                  <c:v>4.8037509082309997</c:v>
                </c:pt>
                <c:pt idx="28">
                  <c:v>6.6069991974339999</c:v>
                </c:pt>
                <c:pt idx="29">
                  <c:v>6.7764720042129998</c:v>
                </c:pt>
                <c:pt idx="30">
                  <c:v>7.1066296951450001</c:v>
                </c:pt>
                <c:pt idx="31">
                  <c:v>18.737413372799001</c:v>
                </c:pt>
                <c:pt idx="32">
                  <c:v>19.550949327074001</c:v>
                </c:pt>
              </c:numCache>
            </c:numRef>
          </c:val>
          <c:extLst>
            <c:ext xmlns:c16="http://schemas.microsoft.com/office/drawing/2014/chart" uri="{C3380CC4-5D6E-409C-BE32-E72D297353CC}">
              <c16:uniqueId val="{00000024-2B61-43E9-836B-6A4EC5FCD00E}"/>
            </c:ext>
          </c:extLst>
        </c:ser>
        <c:dLbls>
          <c:showLegendKey val="0"/>
          <c:showVal val="0"/>
          <c:showCatName val="0"/>
          <c:showSerName val="0"/>
          <c:showPercent val="0"/>
          <c:showBubbleSize val="0"/>
        </c:dLbls>
        <c:gapWidth val="75"/>
        <c:axId val="227314688"/>
        <c:axId val="227324672"/>
      </c:barChart>
      <c:catAx>
        <c:axId val="2273146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7324672"/>
        <c:crosses val="autoZero"/>
        <c:auto val="1"/>
        <c:lblAlgn val="ctr"/>
        <c:lblOffset val="100"/>
        <c:noMultiLvlLbl val="0"/>
      </c:catAx>
      <c:valAx>
        <c:axId val="227324672"/>
        <c:scaling>
          <c:orientation val="minMax"/>
        </c:scaling>
        <c:delete val="1"/>
        <c:axPos val="b"/>
        <c:numFmt formatCode="0.0" sourceLinked="1"/>
        <c:majorTickMark val="none"/>
        <c:minorTickMark val="none"/>
        <c:tickLblPos val="nextTo"/>
        <c:crossAx val="227314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7383-4B3F-9883-446EFE6AA446}"/>
              </c:ext>
            </c:extLst>
          </c:dPt>
          <c:dPt>
            <c:idx val="2"/>
            <c:invertIfNegative val="0"/>
            <c:bubble3D val="0"/>
            <c:spPr>
              <a:solidFill>
                <a:srgbClr val="95682B"/>
              </a:solidFill>
              <a:ln>
                <a:noFill/>
              </a:ln>
              <a:effectLst/>
            </c:spPr>
            <c:extLst>
              <c:ext xmlns:c16="http://schemas.microsoft.com/office/drawing/2014/chart" uri="{C3380CC4-5D6E-409C-BE32-E72D297353CC}">
                <c16:uniqueId val="{00000003-7383-4B3F-9883-446EFE6AA446}"/>
              </c:ext>
            </c:extLst>
          </c:dPt>
          <c:dPt>
            <c:idx val="6"/>
            <c:invertIfNegative val="0"/>
            <c:bubble3D val="0"/>
            <c:extLst>
              <c:ext xmlns:c16="http://schemas.microsoft.com/office/drawing/2014/chart" uri="{C3380CC4-5D6E-409C-BE32-E72D297353CC}">
                <c16:uniqueId val="{00000005-7383-4B3F-9883-446EFE6AA446}"/>
              </c:ext>
            </c:extLst>
          </c:dPt>
          <c:dPt>
            <c:idx val="10"/>
            <c:invertIfNegative val="0"/>
            <c:bubble3D val="0"/>
            <c:extLst>
              <c:ext xmlns:c16="http://schemas.microsoft.com/office/drawing/2014/chart" uri="{C3380CC4-5D6E-409C-BE32-E72D297353CC}">
                <c16:uniqueId val="{00000007-7383-4B3F-9883-446EFE6AA446}"/>
              </c:ext>
            </c:extLst>
          </c:dPt>
          <c:dPt>
            <c:idx val="14"/>
            <c:invertIfNegative val="0"/>
            <c:bubble3D val="0"/>
            <c:extLst>
              <c:ext xmlns:c16="http://schemas.microsoft.com/office/drawing/2014/chart" uri="{C3380CC4-5D6E-409C-BE32-E72D297353CC}">
                <c16:uniqueId val="{00000009-7383-4B3F-9883-446EFE6AA446}"/>
              </c:ext>
            </c:extLst>
          </c:dPt>
          <c:dPt>
            <c:idx val="18"/>
            <c:invertIfNegative val="0"/>
            <c:bubble3D val="0"/>
            <c:extLst>
              <c:ext xmlns:c16="http://schemas.microsoft.com/office/drawing/2014/chart" uri="{C3380CC4-5D6E-409C-BE32-E72D297353CC}">
                <c16:uniqueId val="{0000000B-7383-4B3F-9883-446EFE6AA446}"/>
              </c:ext>
            </c:extLst>
          </c:dPt>
          <c:dPt>
            <c:idx val="22"/>
            <c:invertIfNegative val="0"/>
            <c:bubble3D val="0"/>
            <c:extLst>
              <c:ext xmlns:c16="http://schemas.microsoft.com/office/drawing/2014/chart" uri="{C3380CC4-5D6E-409C-BE32-E72D297353CC}">
                <c16:uniqueId val="{0000000D-7383-4B3F-9883-446EFE6AA44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'F62'!$A$6:$A$8</c:f>
              <c:strCache>
                <c:ptCount val="3"/>
                <c:pt idx="0">
                  <c:v>Actividades secundarias</c:v>
                </c:pt>
                <c:pt idx="1">
                  <c:v>Industria de la construcción</c:v>
                </c:pt>
                <c:pt idx="2">
                  <c:v>Industrias manufactureras</c:v>
                </c:pt>
              </c:strCache>
            </c:strRef>
          </c:cat>
          <c:val>
            <c:numRef>
              <c:f>'F62'!$B$6:$B$8</c:f>
              <c:numCache>
                <c:formatCode>0.0</c:formatCode>
                <c:ptCount val="3"/>
                <c:pt idx="0">
                  <c:v>-1.5</c:v>
                </c:pt>
                <c:pt idx="1">
                  <c:v>-9.6999999999999993</c:v>
                </c:pt>
                <c:pt idx="2">
                  <c:v>0.7</c:v>
                </c:pt>
              </c:numCache>
            </c:numRef>
          </c:val>
          <c:extLst>
            <c:ext xmlns:c16="http://schemas.microsoft.com/office/drawing/2014/chart" uri="{C3380CC4-5D6E-409C-BE32-E72D297353CC}">
              <c16:uniqueId val="{0000000E-7383-4B3F-9883-446EFE6AA446}"/>
            </c:ext>
          </c:extLst>
        </c:ser>
        <c:dLbls>
          <c:dLblPos val="outEnd"/>
          <c:showLegendKey val="0"/>
          <c:showVal val="1"/>
          <c:showCatName val="0"/>
          <c:showSerName val="0"/>
          <c:showPercent val="0"/>
          <c:showBubbleSize val="0"/>
        </c:dLbls>
        <c:gapWidth val="50"/>
        <c:overlap val="-27"/>
        <c:axId val="227490432"/>
        <c:axId val="227498240"/>
      </c:barChart>
      <c:catAx>
        <c:axId val="227490432"/>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7498240"/>
        <c:crosses val="autoZero"/>
        <c:auto val="1"/>
        <c:lblAlgn val="ctr"/>
        <c:lblOffset val="100"/>
        <c:noMultiLvlLbl val="0"/>
      </c:catAx>
      <c:valAx>
        <c:axId val="227498240"/>
        <c:scaling>
          <c:orientation val="minMax"/>
        </c:scaling>
        <c:delete val="1"/>
        <c:axPos val="l"/>
        <c:numFmt formatCode="0.0" sourceLinked="1"/>
        <c:majorTickMark val="none"/>
        <c:minorTickMark val="none"/>
        <c:tickLblPos val="nextTo"/>
        <c:crossAx val="2274904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'F63'!$C$5</c:f>
              <c:strCache>
                <c:ptCount val="1"/>
                <c:pt idx="0">
                  <c:v>Variación</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43D6-406F-80A0-EC5D4D509201}"/>
              </c:ext>
            </c:extLst>
          </c:dPt>
          <c:dPt>
            <c:idx val="19"/>
            <c:invertIfNegative val="0"/>
            <c:bubble3D val="0"/>
            <c:spPr>
              <a:solidFill>
                <a:srgbClr val="7C878E"/>
              </a:solidFill>
              <a:ln>
                <a:noFill/>
              </a:ln>
              <a:effectLst/>
            </c:spPr>
            <c:extLst>
              <c:ext xmlns:c16="http://schemas.microsoft.com/office/drawing/2014/chart" uri="{C3380CC4-5D6E-409C-BE32-E72D297353CC}">
                <c16:uniqueId val="{00000003-43D6-406F-80A0-EC5D4D509201}"/>
              </c:ext>
            </c:extLst>
          </c:dPt>
          <c:dPt>
            <c:idx val="31"/>
            <c:invertIfNegative val="0"/>
            <c:bubble3D val="0"/>
            <c:spPr>
              <a:solidFill>
                <a:srgbClr val="7C878E"/>
              </a:solidFill>
              <a:ln>
                <a:noFill/>
              </a:ln>
              <a:effectLst/>
            </c:spPr>
            <c:extLst>
              <c:ext xmlns:c16="http://schemas.microsoft.com/office/drawing/2014/chart" uri="{C3380CC4-5D6E-409C-BE32-E72D297353CC}">
                <c16:uniqueId val="{00000005-43D6-406F-80A0-EC5D4D509201}"/>
              </c:ext>
            </c:extLst>
          </c:dPt>
          <c:dPt>
            <c:idx val="43"/>
            <c:invertIfNegative val="0"/>
            <c:bubble3D val="0"/>
            <c:spPr>
              <a:solidFill>
                <a:srgbClr val="7C878E"/>
              </a:solidFill>
              <a:ln>
                <a:noFill/>
              </a:ln>
              <a:effectLst/>
            </c:spPr>
            <c:extLst>
              <c:ext xmlns:c16="http://schemas.microsoft.com/office/drawing/2014/chart" uri="{C3380CC4-5D6E-409C-BE32-E72D297353CC}">
                <c16:uniqueId val="{00000007-43D6-406F-80A0-EC5D4D509201}"/>
              </c:ext>
            </c:extLst>
          </c:dPt>
          <c:dPt>
            <c:idx val="55"/>
            <c:invertIfNegative val="0"/>
            <c:bubble3D val="0"/>
            <c:spPr>
              <a:solidFill>
                <a:srgbClr val="7C878E"/>
              </a:solidFill>
              <a:ln>
                <a:noFill/>
              </a:ln>
              <a:effectLst/>
            </c:spPr>
            <c:extLst>
              <c:ext xmlns:c16="http://schemas.microsoft.com/office/drawing/2014/chart" uri="{C3380CC4-5D6E-409C-BE32-E72D297353CC}">
                <c16:uniqueId val="{00000009-43D6-406F-80A0-EC5D4D509201}"/>
              </c:ext>
            </c:extLst>
          </c:dPt>
          <c:dPt>
            <c:idx val="67"/>
            <c:invertIfNegative val="0"/>
            <c:bubble3D val="0"/>
            <c:spPr>
              <a:solidFill>
                <a:srgbClr val="7C878E"/>
              </a:solidFill>
              <a:ln>
                <a:noFill/>
              </a:ln>
              <a:effectLst/>
            </c:spPr>
            <c:extLst>
              <c:ext xmlns:c16="http://schemas.microsoft.com/office/drawing/2014/chart" uri="{C3380CC4-5D6E-409C-BE32-E72D297353CC}">
                <c16:uniqueId val="{0000000B-43D6-406F-80A0-EC5D4D509201}"/>
              </c:ext>
            </c:extLst>
          </c:dPt>
          <c:dPt>
            <c:idx val="79"/>
            <c:invertIfNegative val="0"/>
            <c:bubble3D val="0"/>
            <c:spPr>
              <a:solidFill>
                <a:srgbClr val="FBBB27"/>
              </a:solidFill>
              <a:ln>
                <a:noFill/>
              </a:ln>
              <a:effectLst/>
            </c:spPr>
            <c:extLst>
              <c:ext xmlns:c16="http://schemas.microsoft.com/office/drawing/2014/chart" uri="{C3380CC4-5D6E-409C-BE32-E72D297353CC}">
                <c16:uniqueId val="{0000000D-43D6-406F-80A0-EC5D4D509201}"/>
              </c:ext>
            </c:extLst>
          </c:dPt>
          <c:cat>
            <c:multiLvlStrRef>
              <c:f>'F63'!$A$6:$B$85</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2013</c:v>
                  </c:pt>
                  <c:pt idx="12">
                    <c:v>2014</c:v>
                  </c:pt>
                  <c:pt idx="24">
                    <c:v>2015</c:v>
                  </c:pt>
                  <c:pt idx="36">
                    <c:v>2016</c:v>
                  </c:pt>
                  <c:pt idx="48">
                    <c:v>2017</c:v>
                  </c:pt>
                  <c:pt idx="60">
                    <c:v>2018</c:v>
                  </c:pt>
                  <c:pt idx="72">
                    <c:v>2019</c:v>
                  </c:pt>
                </c:lvl>
              </c:multiLvlStrCache>
            </c:multiLvlStrRef>
          </c:cat>
          <c:val>
            <c:numRef>
              <c:f>'F63'!$C$6:$C$85</c:f>
              <c:numCache>
                <c:formatCode>0</c:formatCode>
                <c:ptCount val="80"/>
                <c:pt idx="0">
                  <c:v>-6.2944170055950002</c:v>
                </c:pt>
                <c:pt idx="1">
                  <c:v>10.632073589315</c:v>
                </c:pt>
                <c:pt idx="2">
                  <c:v>0.444000488134</c:v>
                </c:pt>
                <c:pt idx="3">
                  <c:v>5.59991270023</c:v>
                </c:pt>
                <c:pt idx="4">
                  <c:v>4.2976173611870001</c:v>
                </c:pt>
                <c:pt idx="5">
                  <c:v>-0.168636793369</c:v>
                </c:pt>
                <c:pt idx="6">
                  <c:v>-11.099865069107</c:v>
                </c:pt>
                <c:pt idx="7">
                  <c:v>-4.2005143920199997</c:v>
                </c:pt>
                <c:pt idx="8">
                  <c:v>-7.4874942157389999</c:v>
                </c:pt>
                <c:pt idx="9">
                  <c:v>2.8819975858040001</c:v>
                </c:pt>
                <c:pt idx="10">
                  <c:v>-4.3314786643899996</c:v>
                </c:pt>
                <c:pt idx="11">
                  <c:v>3.8777112719000001E-2</c:v>
                </c:pt>
                <c:pt idx="12">
                  <c:v>-9.9669238803260001</c:v>
                </c:pt>
                <c:pt idx="13">
                  <c:v>-11.981569054327</c:v>
                </c:pt>
                <c:pt idx="14">
                  <c:v>-1.3485009794859999</c:v>
                </c:pt>
                <c:pt idx="15">
                  <c:v>-3.392095287938</c:v>
                </c:pt>
                <c:pt idx="16">
                  <c:v>0.42152606882100002</c:v>
                </c:pt>
                <c:pt idx="17">
                  <c:v>3.1072095362160002</c:v>
                </c:pt>
                <c:pt idx="18">
                  <c:v>-4.2179248428370002</c:v>
                </c:pt>
                <c:pt idx="19">
                  <c:v>-1.488670537233</c:v>
                </c:pt>
                <c:pt idx="20">
                  <c:v>-7.8894687884510004</c:v>
                </c:pt>
                <c:pt idx="21">
                  <c:v>1.2075075278609999</c:v>
                </c:pt>
                <c:pt idx="22">
                  <c:v>-4.1861574156500003</c:v>
                </c:pt>
                <c:pt idx="23">
                  <c:v>3.0680104488839999</c:v>
                </c:pt>
                <c:pt idx="24">
                  <c:v>8.3231055900540003</c:v>
                </c:pt>
                <c:pt idx="25">
                  <c:v>-3.8202448328359999</c:v>
                </c:pt>
                <c:pt idx="26">
                  <c:v>-0.766571730216</c:v>
                </c:pt>
                <c:pt idx="27">
                  <c:v>6.3775452995500004</c:v>
                </c:pt>
                <c:pt idx="28">
                  <c:v>6.3611525891619998</c:v>
                </c:pt>
                <c:pt idx="29">
                  <c:v>10.447398808201999</c:v>
                </c:pt>
                <c:pt idx="30">
                  <c:v>26.431484986731999</c:v>
                </c:pt>
                <c:pt idx="31">
                  <c:v>22.718139759797999</c:v>
                </c:pt>
                <c:pt idx="32">
                  <c:v>46.949283626204</c:v>
                </c:pt>
                <c:pt idx="33">
                  <c:v>-1.9692138907009999</c:v>
                </c:pt>
                <c:pt idx="34">
                  <c:v>5.2421483650690002</c:v>
                </c:pt>
                <c:pt idx="35">
                  <c:v>3.7127278164659998</c:v>
                </c:pt>
                <c:pt idx="36">
                  <c:v>16.404465171287999</c:v>
                </c:pt>
                <c:pt idx="37">
                  <c:v>16.170678231686001</c:v>
                </c:pt>
                <c:pt idx="38">
                  <c:v>9.4544960667140003</c:v>
                </c:pt>
                <c:pt idx="39">
                  <c:v>6.0952119783979999</c:v>
                </c:pt>
                <c:pt idx="40">
                  <c:v>4.505249736483</c:v>
                </c:pt>
                <c:pt idx="41">
                  <c:v>1.6232909999439999</c:v>
                </c:pt>
                <c:pt idx="42">
                  <c:v>-16.993524083493998</c:v>
                </c:pt>
                <c:pt idx="43">
                  <c:v>-11.24294886319</c:v>
                </c:pt>
                <c:pt idx="44">
                  <c:v>-16.219649264447</c:v>
                </c:pt>
                <c:pt idx="45">
                  <c:v>11.195069757256</c:v>
                </c:pt>
                <c:pt idx="46">
                  <c:v>15.476945371974001</c:v>
                </c:pt>
                <c:pt idx="47">
                  <c:v>3.1672989457299998</c:v>
                </c:pt>
                <c:pt idx="48">
                  <c:v>5.8507191722309999</c:v>
                </c:pt>
                <c:pt idx="49">
                  <c:v>8.6872034342829991</c:v>
                </c:pt>
                <c:pt idx="50">
                  <c:v>11.825143899874</c:v>
                </c:pt>
                <c:pt idx="51">
                  <c:v>-4.2682207055720003</c:v>
                </c:pt>
                <c:pt idx="52">
                  <c:v>6.5284602530039999</c:v>
                </c:pt>
                <c:pt idx="53">
                  <c:v>0.53574113670800005</c:v>
                </c:pt>
                <c:pt idx="54">
                  <c:v>3.6324874966129999</c:v>
                </c:pt>
                <c:pt idx="55">
                  <c:v>-0.20645887134499999</c:v>
                </c:pt>
                <c:pt idx="56">
                  <c:v>2.4465693734510001</c:v>
                </c:pt>
                <c:pt idx="57">
                  <c:v>-8.2960949138449998</c:v>
                </c:pt>
                <c:pt idx="58">
                  <c:v>-5.0773252974150003</c:v>
                </c:pt>
                <c:pt idx="59">
                  <c:v>4.9942847802439996</c:v>
                </c:pt>
                <c:pt idx="60">
                  <c:v>2.1352239778489999</c:v>
                </c:pt>
                <c:pt idx="61">
                  <c:v>-9.1533755447799994</c:v>
                </c:pt>
                <c:pt idx="62">
                  <c:v>-6.771972242346</c:v>
                </c:pt>
                <c:pt idx="63">
                  <c:v>-0.63127717271600003</c:v>
                </c:pt>
                <c:pt idx="64">
                  <c:v>-14.806231856622</c:v>
                </c:pt>
                <c:pt idx="65">
                  <c:v>-6.5011810073770002</c:v>
                </c:pt>
                <c:pt idx="66">
                  <c:v>3.896997987292</c:v>
                </c:pt>
                <c:pt idx="67">
                  <c:v>7.3546598261540002</c:v>
                </c:pt>
                <c:pt idx="68">
                  <c:v>-5.3383036287110004</c:v>
                </c:pt>
                <c:pt idx="69">
                  <c:v>16.203499036223999</c:v>
                </c:pt>
                <c:pt idx="70">
                  <c:v>1.542380287511</c:v>
                </c:pt>
                <c:pt idx="71">
                  <c:v>15.29776538632</c:v>
                </c:pt>
                <c:pt idx="72">
                  <c:v>10.559266202750001</c:v>
                </c:pt>
                <c:pt idx="73">
                  <c:v>17.266042296572</c:v>
                </c:pt>
                <c:pt idx="74">
                  <c:v>-0.57617877291800002</c:v>
                </c:pt>
                <c:pt idx="75">
                  <c:v>4.8796396485029998</c:v>
                </c:pt>
                <c:pt idx="76">
                  <c:v>-9.2353420256749992</c:v>
                </c:pt>
                <c:pt idx="77">
                  <c:v>-5.1142307057860004</c:v>
                </c:pt>
                <c:pt idx="78">
                  <c:v>-7.2596985338889999</c:v>
                </c:pt>
                <c:pt idx="79">
                  <c:v>-9.7288035828560009</c:v>
                </c:pt>
              </c:numCache>
            </c:numRef>
          </c:val>
          <c:extLst>
            <c:ext xmlns:c16="http://schemas.microsoft.com/office/drawing/2014/chart" uri="{C3380CC4-5D6E-409C-BE32-E72D297353CC}">
              <c16:uniqueId val="{0000000E-43D6-406F-80A0-EC5D4D509201}"/>
            </c:ext>
          </c:extLst>
        </c:ser>
        <c:dLbls>
          <c:showLegendKey val="0"/>
          <c:showVal val="0"/>
          <c:showCatName val="0"/>
          <c:showSerName val="0"/>
          <c:showPercent val="0"/>
          <c:showBubbleSize val="0"/>
        </c:dLbls>
        <c:gapWidth val="50"/>
        <c:overlap val="-27"/>
        <c:axId val="223630848"/>
        <c:axId val="223632384"/>
      </c:barChart>
      <c:lineChart>
        <c:grouping val="standard"/>
        <c:varyColors val="0"/>
        <c:ser>
          <c:idx val="1"/>
          <c:order val="1"/>
          <c:tx>
            <c:strRef>
              <c:f>'F63'!$D$5</c:f>
              <c:strCache>
                <c:ptCount val="1"/>
                <c:pt idx="0">
                  <c:v>Variación promedio</c:v>
                </c:pt>
              </c:strCache>
            </c:strRef>
          </c:tx>
          <c:spPr>
            <a:ln w="28575" cap="rnd">
              <a:solidFill>
                <a:srgbClr val="B69630"/>
              </a:solidFill>
              <a:round/>
            </a:ln>
            <a:effectLst/>
          </c:spPr>
          <c:marker>
            <c:symbol val="none"/>
          </c:marker>
          <c:cat>
            <c:multiLvlStrRef>
              <c:f>'F63'!$A$6:$B$85</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2013</c:v>
                  </c:pt>
                  <c:pt idx="12">
                    <c:v>2014</c:v>
                  </c:pt>
                  <c:pt idx="24">
                    <c:v>2015</c:v>
                  </c:pt>
                  <c:pt idx="36">
                    <c:v>2016</c:v>
                  </c:pt>
                  <c:pt idx="48">
                    <c:v>2017</c:v>
                  </c:pt>
                  <c:pt idx="60">
                    <c:v>2018</c:v>
                  </c:pt>
                  <c:pt idx="72">
                    <c:v>2019</c:v>
                  </c:pt>
                </c:lvl>
              </c:multiLvlStrCache>
            </c:multiLvlStrRef>
          </c:cat>
          <c:val>
            <c:numRef>
              <c:f>'F63'!$D$6:$D$85</c:f>
              <c:numCache>
                <c:formatCode>0</c:formatCode>
                <c:ptCount val="80"/>
                <c:pt idx="0">
                  <c:v>1.2792108601026699</c:v>
                </c:pt>
                <c:pt idx="1">
                  <c:v>1.8971777431685799</c:v>
                </c:pt>
                <c:pt idx="2">
                  <c:v>0.99119894072108305</c:v>
                </c:pt>
                <c:pt idx="3">
                  <c:v>1.8028163506239201</c:v>
                </c:pt>
                <c:pt idx="4">
                  <c:v>1.8151419288161701</c:v>
                </c:pt>
                <c:pt idx="5">
                  <c:v>1.96114608728517</c:v>
                </c:pt>
                <c:pt idx="6">
                  <c:v>0.29626843507933298</c:v>
                </c:pt>
                <c:pt idx="7">
                  <c:v>-0.73673264573075004</c:v>
                </c:pt>
                <c:pt idx="8">
                  <c:v>-2.0085030820850802</c:v>
                </c:pt>
                <c:pt idx="9">
                  <c:v>-1.4117265851945799</c:v>
                </c:pt>
                <c:pt idx="10">
                  <c:v>-1.19206226372</c:v>
                </c:pt>
                <c:pt idx="11">
                  <c:v>-0.80733560856925002</c:v>
                </c:pt>
                <c:pt idx="12">
                  <c:v>-1.1133778481301699</c:v>
                </c:pt>
                <c:pt idx="13">
                  <c:v>-2.9978480684336701</c:v>
                </c:pt>
                <c:pt idx="14">
                  <c:v>-3.1472231907353301</c:v>
                </c:pt>
                <c:pt idx="15">
                  <c:v>-3.8965571897493301</c:v>
                </c:pt>
                <c:pt idx="16">
                  <c:v>-4.2195647974465</c:v>
                </c:pt>
                <c:pt idx="17">
                  <c:v>-3.9465776033144202</c:v>
                </c:pt>
                <c:pt idx="18">
                  <c:v>-3.3730825844585799</c:v>
                </c:pt>
                <c:pt idx="19">
                  <c:v>-3.1470955965596699</c:v>
                </c:pt>
                <c:pt idx="20">
                  <c:v>-3.1805934776189999</c:v>
                </c:pt>
                <c:pt idx="21">
                  <c:v>-3.32013431578092</c:v>
                </c:pt>
                <c:pt idx="22">
                  <c:v>-3.3080242117192502</c:v>
                </c:pt>
                <c:pt idx="23">
                  <c:v>-3.0555881003721699</c:v>
                </c:pt>
                <c:pt idx="24">
                  <c:v>-1.5314189778405001</c:v>
                </c:pt>
                <c:pt idx="25">
                  <c:v>-0.85130862604958302</c:v>
                </c:pt>
                <c:pt idx="26">
                  <c:v>-0.80281452194375003</c:v>
                </c:pt>
                <c:pt idx="27">
                  <c:v>1.132219368025E-2</c:v>
                </c:pt>
                <c:pt idx="28">
                  <c:v>0.50629107037533305</c:v>
                </c:pt>
                <c:pt idx="29">
                  <c:v>1.1179735097075001</c:v>
                </c:pt>
                <c:pt idx="30">
                  <c:v>3.6720909955049201</c:v>
                </c:pt>
                <c:pt idx="31">
                  <c:v>5.6893251869241697</c:v>
                </c:pt>
                <c:pt idx="32">
                  <c:v>10.2592212214788</c:v>
                </c:pt>
                <c:pt idx="33">
                  <c:v>9.9944944365985808</c:v>
                </c:pt>
                <c:pt idx="34">
                  <c:v>10.780186584991799</c:v>
                </c:pt>
                <c:pt idx="35">
                  <c:v>10.833913032290299</c:v>
                </c:pt>
                <c:pt idx="36">
                  <c:v>11.5073596640598</c:v>
                </c:pt>
                <c:pt idx="37">
                  <c:v>13.1732699194367</c:v>
                </c:pt>
                <c:pt idx="38">
                  <c:v>14.0250255691808</c:v>
                </c:pt>
                <c:pt idx="39">
                  <c:v>14.001497792418199</c:v>
                </c:pt>
                <c:pt idx="40">
                  <c:v>13.8468392213616</c:v>
                </c:pt>
                <c:pt idx="41">
                  <c:v>13.1114969040067</c:v>
                </c:pt>
                <c:pt idx="42">
                  <c:v>9.4927461481545805</c:v>
                </c:pt>
                <c:pt idx="43">
                  <c:v>6.6626554295722498</c:v>
                </c:pt>
                <c:pt idx="44">
                  <c:v>1.3985776886846699</c:v>
                </c:pt>
                <c:pt idx="45">
                  <c:v>2.4956013260144201</c:v>
                </c:pt>
                <c:pt idx="46">
                  <c:v>3.3485010765898302</c:v>
                </c:pt>
                <c:pt idx="47">
                  <c:v>3.3030486706951701</c:v>
                </c:pt>
                <c:pt idx="48">
                  <c:v>2.4235698374404202</c:v>
                </c:pt>
                <c:pt idx="49">
                  <c:v>1.79994693765683</c:v>
                </c:pt>
                <c:pt idx="50">
                  <c:v>1.9975009237535</c:v>
                </c:pt>
                <c:pt idx="51">
                  <c:v>1.13388153342267</c:v>
                </c:pt>
                <c:pt idx="52">
                  <c:v>1.3024824097994201</c:v>
                </c:pt>
                <c:pt idx="53">
                  <c:v>1.21185325452975</c:v>
                </c:pt>
                <c:pt idx="54">
                  <c:v>2.930687552872</c:v>
                </c:pt>
                <c:pt idx="55">
                  <c:v>3.85039505219242</c:v>
                </c:pt>
                <c:pt idx="56">
                  <c:v>5.4059132720172496</c:v>
                </c:pt>
                <c:pt idx="57">
                  <c:v>3.7816495494255</c:v>
                </c:pt>
                <c:pt idx="58">
                  <c:v>2.0687936603097499</c:v>
                </c:pt>
                <c:pt idx="59">
                  <c:v>2.2210424798525801</c:v>
                </c:pt>
                <c:pt idx="60">
                  <c:v>1.91141788032075</c:v>
                </c:pt>
                <c:pt idx="61">
                  <c:v>0.42470296539883301</c:v>
                </c:pt>
                <c:pt idx="62">
                  <c:v>-1.1250567131195</c:v>
                </c:pt>
                <c:pt idx="63">
                  <c:v>-0.82197808538149997</c:v>
                </c:pt>
                <c:pt idx="64">
                  <c:v>-2.599869094517</c:v>
                </c:pt>
                <c:pt idx="65">
                  <c:v>-3.1862792731907499</c:v>
                </c:pt>
                <c:pt idx="66">
                  <c:v>-3.16423673230083</c:v>
                </c:pt>
                <c:pt idx="67">
                  <c:v>-2.53414350750925</c:v>
                </c:pt>
                <c:pt idx="68">
                  <c:v>-3.1828829243560799</c:v>
                </c:pt>
                <c:pt idx="69">
                  <c:v>-1.1412500951836699</c:v>
                </c:pt>
                <c:pt idx="70">
                  <c:v>-0.58960796310649999</c:v>
                </c:pt>
                <c:pt idx="71">
                  <c:v>0.26901542073316698</c:v>
                </c:pt>
                <c:pt idx="72">
                  <c:v>0.97101893947491702</c:v>
                </c:pt>
                <c:pt idx="73">
                  <c:v>3.1726370929209202</c:v>
                </c:pt>
                <c:pt idx="74">
                  <c:v>3.68895321537325</c:v>
                </c:pt>
                <c:pt idx="75">
                  <c:v>4.1481962838081703</c:v>
                </c:pt>
                <c:pt idx="76">
                  <c:v>4.6124371030537503</c:v>
                </c:pt>
                <c:pt idx="77">
                  <c:v>4.728016294853</c:v>
                </c:pt>
                <c:pt idx="78">
                  <c:v>3.7982915847545802</c:v>
                </c:pt>
                <c:pt idx="79">
                  <c:v>2.3746696340037499</c:v>
                </c:pt>
              </c:numCache>
            </c:numRef>
          </c:val>
          <c:smooth val="0"/>
          <c:extLst>
            <c:ext xmlns:c16="http://schemas.microsoft.com/office/drawing/2014/chart" uri="{C3380CC4-5D6E-409C-BE32-E72D297353CC}">
              <c16:uniqueId val="{0000000F-43D6-406F-80A0-EC5D4D509201}"/>
            </c:ext>
          </c:extLst>
        </c:ser>
        <c:dLbls>
          <c:showLegendKey val="0"/>
          <c:showVal val="0"/>
          <c:showCatName val="0"/>
          <c:showSerName val="0"/>
          <c:showPercent val="0"/>
          <c:showBubbleSize val="0"/>
        </c:dLbls>
        <c:marker val="1"/>
        <c:smooth val="0"/>
        <c:axId val="223630848"/>
        <c:axId val="223632384"/>
      </c:lineChart>
      <c:catAx>
        <c:axId val="223630848"/>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3632384"/>
        <c:crosses val="autoZero"/>
        <c:auto val="1"/>
        <c:lblAlgn val="ctr"/>
        <c:lblOffset val="100"/>
        <c:noMultiLvlLbl val="0"/>
      </c:catAx>
      <c:valAx>
        <c:axId val="223632384"/>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36308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2776-41AC-90A6-FF0950A6FD69}"/>
              </c:ext>
            </c:extLst>
          </c:dPt>
          <c:dPt>
            <c:idx val="1"/>
            <c:invertIfNegative val="0"/>
            <c:bubble3D val="0"/>
            <c:extLst>
              <c:ext xmlns:c16="http://schemas.microsoft.com/office/drawing/2014/chart" uri="{C3380CC4-5D6E-409C-BE32-E72D297353CC}">
                <c16:uniqueId val="{00000003-2776-41AC-90A6-FF0950A6FD69}"/>
              </c:ext>
            </c:extLst>
          </c:dPt>
          <c:dPt>
            <c:idx val="2"/>
            <c:invertIfNegative val="0"/>
            <c:bubble3D val="0"/>
            <c:extLst>
              <c:ext xmlns:c16="http://schemas.microsoft.com/office/drawing/2014/chart" uri="{C3380CC4-5D6E-409C-BE32-E72D297353CC}">
                <c16:uniqueId val="{00000005-2776-41AC-90A6-FF0950A6FD69}"/>
              </c:ext>
            </c:extLst>
          </c:dPt>
          <c:dPt>
            <c:idx val="3"/>
            <c:invertIfNegative val="0"/>
            <c:bubble3D val="0"/>
            <c:extLst>
              <c:ext xmlns:c16="http://schemas.microsoft.com/office/drawing/2014/chart" uri="{C3380CC4-5D6E-409C-BE32-E72D297353CC}">
                <c16:uniqueId val="{00000007-2776-41AC-90A6-FF0950A6FD69}"/>
              </c:ext>
            </c:extLst>
          </c:dPt>
          <c:dPt>
            <c:idx val="4"/>
            <c:invertIfNegative val="0"/>
            <c:bubble3D val="0"/>
            <c:extLst>
              <c:ext xmlns:c16="http://schemas.microsoft.com/office/drawing/2014/chart" uri="{C3380CC4-5D6E-409C-BE32-E72D297353CC}">
                <c16:uniqueId val="{00000009-2776-41AC-90A6-FF0950A6FD69}"/>
              </c:ext>
            </c:extLst>
          </c:dPt>
          <c:dPt>
            <c:idx val="5"/>
            <c:invertIfNegative val="0"/>
            <c:bubble3D val="0"/>
            <c:extLst>
              <c:ext xmlns:c16="http://schemas.microsoft.com/office/drawing/2014/chart" uri="{C3380CC4-5D6E-409C-BE32-E72D297353CC}">
                <c16:uniqueId val="{0000000B-2776-41AC-90A6-FF0950A6FD69}"/>
              </c:ext>
            </c:extLst>
          </c:dPt>
          <c:dPt>
            <c:idx val="6"/>
            <c:invertIfNegative val="0"/>
            <c:bubble3D val="0"/>
            <c:extLst>
              <c:ext xmlns:c16="http://schemas.microsoft.com/office/drawing/2014/chart" uri="{C3380CC4-5D6E-409C-BE32-E72D297353CC}">
                <c16:uniqueId val="{0000000D-2776-41AC-90A6-FF0950A6FD69}"/>
              </c:ext>
            </c:extLst>
          </c:dPt>
          <c:dPt>
            <c:idx val="7"/>
            <c:invertIfNegative val="0"/>
            <c:bubble3D val="0"/>
            <c:extLst>
              <c:ext xmlns:c16="http://schemas.microsoft.com/office/drawing/2014/chart" uri="{C3380CC4-5D6E-409C-BE32-E72D297353CC}">
                <c16:uniqueId val="{0000000F-2776-41AC-90A6-FF0950A6FD69}"/>
              </c:ext>
            </c:extLst>
          </c:dPt>
          <c:dPt>
            <c:idx val="8"/>
            <c:invertIfNegative val="0"/>
            <c:bubble3D val="0"/>
            <c:extLst>
              <c:ext xmlns:c16="http://schemas.microsoft.com/office/drawing/2014/chart" uri="{C3380CC4-5D6E-409C-BE32-E72D297353CC}">
                <c16:uniqueId val="{00000011-2776-41AC-90A6-FF0950A6FD69}"/>
              </c:ext>
            </c:extLst>
          </c:dPt>
          <c:dPt>
            <c:idx val="9"/>
            <c:invertIfNegative val="0"/>
            <c:bubble3D val="0"/>
            <c:spPr>
              <a:solidFill>
                <a:srgbClr val="FBBB27"/>
              </a:solidFill>
              <a:ln>
                <a:noFill/>
              </a:ln>
              <a:effectLst/>
            </c:spPr>
            <c:extLst>
              <c:ext xmlns:c16="http://schemas.microsoft.com/office/drawing/2014/chart" uri="{C3380CC4-5D6E-409C-BE32-E72D297353CC}">
                <c16:uniqueId val="{00000013-2776-41AC-90A6-FF0950A6FD69}"/>
              </c:ext>
            </c:extLst>
          </c:dPt>
          <c:dPt>
            <c:idx val="10"/>
            <c:invertIfNegative val="0"/>
            <c:bubble3D val="0"/>
            <c:extLst>
              <c:ext xmlns:c16="http://schemas.microsoft.com/office/drawing/2014/chart" uri="{C3380CC4-5D6E-409C-BE32-E72D297353CC}">
                <c16:uniqueId val="{00000015-2776-41AC-90A6-FF0950A6FD69}"/>
              </c:ext>
            </c:extLst>
          </c:dPt>
          <c:dPt>
            <c:idx val="11"/>
            <c:invertIfNegative val="0"/>
            <c:bubble3D val="0"/>
            <c:extLst>
              <c:ext xmlns:c16="http://schemas.microsoft.com/office/drawing/2014/chart" uri="{C3380CC4-5D6E-409C-BE32-E72D297353CC}">
                <c16:uniqueId val="{00000017-2776-41AC-90A6-FF0950A6FD69}"/>
              </c:ext>
            </c:extLst>
          </c:dPt>
          <c:dPt>
            <c:idx val="12"/>
            <c:invertIfNegative val="0"/>
            <c:bubble3D val="0"/>
            <c:extLst>
              <c:ext xmlns:c16="http://schemas.microsoft.com/office/drawing/2014/chart" uri="{C3380CC4-5D6E-409C-BE32-E72D297353CC}">
                <c16:uniqueId val="{00000019-2776-41AC-90A6-FF0950A6FD69}"/>
              </c:ext>
            </c:extLst>
          </c:dPt>
          <c:dPt>
            <c:idx val="13"/>
            <c:invertIfNegative val="0"/>
            <c:bubble3D val="0"/>
            <c:extLst>
              <c:ext xmlns:c16="http://schemas.microsoft.com/office/drawing/2014/chart" uri="{C3380CC4-5D6E-409C-BE32-E72D297353CC}">
                <c16:uniqueId val="{0000001B-2776-41AC-90A6-FF0950A6FD69}"/>
              </c:ext>
            </c:extLst>
          </c:dPt>
          <c:dPt>
            <c:idx val="14"/>
            <c:invertIfNegative val="0"/>
            <c:bubble3D val="0"/>
            <c:extLst>
              <c:ext xmlns:c16="http://schemas.microsoft.com/office/drawing/2014/chart" uri="{C3380CC4-5D6E-409C-BE32-E72D297353CC}">
                <c16:uniqueId val="{0000001D-2776-41AC-90A6-FF0950A6FD69}"/>
              </c:ext>
            </c:extLst>
          </c:dPt>
          <c:dPt>
            <c:idx val="15"/>
            <c:invertIfNegative val="0"/>
            <c:bubble3D val="0"/>
            <c:extLst>
              <c:ext xmlns:c16="http://schemas.microsoft.com/office/drawing/2014/chart" uri="{C3380CC4-5D6E-409C-BE32-E72D297353CC}">
                <c16:uniqueId val="{0000001F-2776-41AC-90A6-FF0950A6FD69}"/>
              </c:ext>
            </c:extLst>
          </c:dPt>
          <c:dPt>
            <c:idx val="16"/>
            <c:invertIfNegative val="0"/>
            <c:bubble3D val="0"/>
            <c:extLst>
              <c:ext xmlns:c16="http://schemas.microsoft.com/office/drawing/2014/chart" uri="{C3380CC4-5D6E-409C-BE32-E72D297353CC}">
                <c16:uniqueId val="{00000021-2776-41AC-90A6-FF0950A6FD69}"/>
              </c:ext>
            </c:extLst>
          </c:dPt>
          <c:dPt>
            <c:idx val="17"/>
            <c:invertIfNegative val="0"/>
            <c:bubble3D val="0"/>
            <c:extLst>
              <c:ext xmlns:c16="http://schemas.microsoft.com/office/drawing/2014/chart" uri="{C3380CC4-5D6E-409C-BE32-E72D297353CC}">
                <c16:uniqueId val="{00000023-2776-41AC-90A6-FF0950A6FD69}"/>
              </c:ext>
            </c:extLst>
          </c:dPt>
          <c:dPt>
            <c:idx val="18"/>
            <c:invertIfNegative val="0"/>
            <c:bubble3D val="0"/>
            <c:spPr>
              <a:solidFill>
                <a:srgbClr val="95682B"/>
              </a:solidFill>
              <a:ln>
                <a:noFill/>
              </a:ln>
              <a:effectLst/>
            </c:spPr>
            <c:extLst>
              <c:ext xmlns:c16="http://schemas.microsoft.com/office/drawing/2014/chart" uri="{C3380CC4-5D6E-409C-BE32-E72D297353CC}">
                <c16:uniqueId val="{00000025-2776-41AC-90A6-FF0950A6FD6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'F64'!$A$6:$A$38</c:f>
              <c:strCache>
                <c:ptCount val="33"/>
                <c:pt idx="0">
                  <c:v>Estado de México</c:v>
                </c:pt>
                <c:pt idx="1">
                  <c:v>Chiapas</c:v>
                </c:pt>
                <c:pt idx="2">
                  <c:v>Baja California Sur</c:v>
                </c:pt>
                <c:pt idx="3">
                  <c:v>Sonora</c:v>
                </c:pt>
                <c:pt idx="4">
                  <c:v>San Luis Potosí</c:v>
                </c:pt>
                <c:pt idx="5">
                  <c:v>Veracruz</c:v>
                </c:pt>
                <c:pt idx="6">
                  <c:v>Tamaulipas</c:v>
                </c:pt>
                <c:pt idx="7">
                  <c:v>Querétaro</c:v>
                </c:pt>
                <c:pt idx="8">
                  <c:v>Quintana Roo</c:v>
                </c:pt>
                <c:pt idx="9">
                  <c:v>Jalisco</c:v>
                </c:pt>
                <c:pt idx="10">
                  <c:v>Coahuila</c:v>
                </c:pt>
                <c:pt idx="11">
                  <c:v>Sinaloa</c:v>
                </c:pt>
                <c:pt idx="12">
                  <c:v>Hidalgo</c:v>
                </c:pt>
                <c:pt idx="13">
                  <c:v>Aguascalientes</c:v>
                </c:pt>
                <c:pt idx="14">
                  <c:v>Michoacán</c:v>
                </c:pt>
                <c:pt idx="15">
                  <c:v>Zacatecas</c:v>
                </c:pt>
                <c:pt idx="16">
                  <c:v>Baja California</c:v>
                </c:pt>
                <c:pt idx="17">
                  <c:v>Oaxaca</c:v>
                </c:pt>
                <c:pt idx="18">
                  <c:v>Nacional</c:v>
                </c:pt>
                <c:pt idx="19">
                  <c:v>Guanajuato</c:v>
                </c:pt>
                <c:pt idx="20">
                  <c:v>Campeche</c:v>
                </c:pt>
                <c:pt idx="21">
                  <c:v>Guerrero</c:v>
                </c:pt>
                <c:pt idx="22">
                  <c:v>Nuevo León</c:v>
                </c:pt>
                <c:pt idx="23">
                  <c:v>Yucatán</c:v>
                </c:pt>
                <c:pt idx="24">
                  <c:v>Morelos</c:v>
                </c:pt>
                <c:pt idx="25">
                  <c:v>Durango</c:v>
                </c:pt>
                <c:pt idx="26">
                  <c:v>Ciudad de México</c:v>
                </c:pt>
                <c:pt idx="27">
                  <c:v>Puebla</c:v>
                </c:pt>
                <c:pt idx="28">
                  <c:v>Tabasco</c:v>
                </c:pt>
                <c:pt idx="29">
                  <c:v>Nayarit</c:v>
                </c:pt>
                <c:pt idx="30">
                  <c:v>Chihuahua</c:v>
                </c:pt>
                <c:pt idx="31">
                  <c:v>Colima</c:v>
                </c:pt>
                <c:pt idx="32">
                  <c:v>Tlaxcala</c:v>
                </c:pt>
              </c:strCache>
            </c:strRef>
          </c:cat>
          <c:val>
            <c:numRef>
              <c:f>'F64'!$B$6:$B$38</c:f>
              <c:numCache>
                <c:formatCode>0.0</c:formatCode>
                <c:ptCount val="33"/>
                <c:pt idx="0">
                  <c:v>-19.631714015225</c:v>
                </c:pt>
                <c:pt idx="1">
                  <c:v>-18.981712193968001</c:v>
                </c:pt>
                <c:pt idx="2">
                  <c:v>-16.693099146055999</c:v>
                </c:pt>
                <c:pt idx="3">
                  <c:v>-13.970970240855999</c:v>
                </c:pt>
                <c:pt idx="4">
                  <c:v>-13.937282606993</c:v>
                </c:pt>
                <c:pt idx="5">
                  <c:v>-10.873087101988</c:v>
                </c:pt>
                <c:pt idx="6">
                  <c:v>-10.416004940556</c:v>
                </c:pt>
                <c:pt idx="7">
                  <c:v>-10.066619630351999</c:v>
                </c:pt>
                <c:pt idx="8">
                  <c:v>-9.9887693406829996</c:v>
                </c:pt>
                <c:pt idx="9">
                  <c:v>-9.7288035828560009</c:v>
                </c:pt>
                <c:pt idx="10">
                  <c:v>-8.1461076059249997</c:v>
                </c:pt>
                <c:pt idx="11">
                  <c:v>-7.5966826053809999</c:v>
                </c:pt>
                <c:pt idx="12">
                  <c:v>-7.1979550527249998</c:v>
                </c:pt>
                <c:pt idx="13">
                  <c:v>-7.0544075660059997</c:v>
                </c:pt>
                <c:pt idx="14">
                  <c:v>-5.4010687443509999</c:v>
                </c:pt>
                <c:pt idx="15">
                  <c:v>-4.8477571329359996</c:v>
                </c:pt>
                <c:pt idx="16">
                  <c:v>-4.6544806826840004</c:v>
                </c:pt>
                <c:pt idx="17">
                  <c:v>-4.4852832385530004</c:v>
                </c:pt>
                <c:pt idx="18">
                  <c:v>-2.8759572731319998</c:v>
                </c:pt>
                <c:pt idx="19">
                  <c:v>-1.996581871074</c:v>
                </c:pt>
                <c:pt idx="20">
                  <c:v>-1.7286328159519999</c:v>
                </c:pt>
                <c:pt idx="21">
                  <c:v>-1.2302043701350001</c:v>
                </c:pt>
                <c:pt idx="22">
                  <c:v>1.0757489662619999</c:v>
                </c:pt>
                <c:pt idx="23">
                  <c:v>5.0487679656189997</c:v>
                </c:pt>
                <c:pt idx="24">
                  <c:v>5.481374111859</c:v>
                </c:pt>
                <c:pt idx="25">
                  <c:v>8.2142127040839998</c:v>
                </c:pt>
                <c:pt idx="26">
                  <c:v>10.525256319292</c:v>
                </c:pt>
                <c:pt idx="27">
                  <c:v>11.861233240986</c:v>
                </c:pt>
                <c:pt idx="28">
                  <c:v>14.011664347445</c:v>
                </c:pt>
                <c:pt idx="29">
                  <c:v>26.267491565524999</c:v>
                </c:pt>
                <c:pt idx="30">
                  <c:v>26.953488393318001</c:v>
                </c:pt>
                <c:pt idx="31">
                  <c:v>52.971089343934999</c:v>
                </c:pt>
                <c:pt idx="32">
                  <c:v>99.402874804844998</c:v>
                </c:pt>
              </c:numCache>
            </c:numRef>
          </c:val>
          <c:extLst>
            <c:ext xmlns:c16="http://schemas.microsoft.com/office/drawing/2014/chart" uri="{C3380CC4-5D6E-409C-BE32-E72D297353CC}">
              <c16:uniqueId val="{00000026-2776-41AC-90A6-FF0950A6FD69}"/>
            </c:ext>
          </c:extLst>
        </c:ser>
        <c:dLbls>
          <c:showLegendKey val="0"/>
          <c:showVal val="0"/>
          <c:showCatName val="0"/>
          <c:showSerName val="0"/>
          <c:showPercent val="0"/>
          <c:showBubbleSize val="0"/>
        </c:dLbls>
        <c:gapWidth val="75"/>
        <c:axId val="223691136"/>
        <c:axId val="223692672"/>
      </c:barChart>
      <c:catAx>
        <c:axId val="22369113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3692672"/>
        <c:crosses val="autoZero"/>
        <c:auto val="1"/>
        <c:lblAlgn val="ctr"/>
        <c:lblOffset val="100"/>
        <c:noMultiLvlLbl val="0"/>
      </c:catAx>
      <c:valAx>
        <c:axId val="223692672"/>
        <c:scaling>
          <c:orientation val="minMax"/>
        </c:scaling>
        <c:delete val="1"/>
        <c:axPos val="b"/>
        <c:numFmt formatCode="0.0" sourceLinked="1"/>
        <c:majorTickMark val="none"/>
        <c:minorTickMark val="none"/>
        <c:tickLblPos val="nextTo"/>
        <c:crossAx val="223691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'F65'!$C$5</c:f>
              <c:strCache>
                <c:ptCount val="1"/>
                <c:pt idx="0">
                  <c:v>Variación</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71E1-48C3-AC29-B979A73410EF}"/>
              </c:ext>
            </c:extLst>
          </c:dPt>
          <c:dPt>
            <c:idx val="19"/>
            <c:invertIfNegative val="0"/>
            <c:bubble3D val="0"/>
            <c:spPr>
              <a:solidFill>
                <a:srgbClr val="7C878E"/>
              </a:solidFill>
              <a:ln>
                <a:noFill/>
              </a:ln>
              <a:effectLst/>
            </c:spPr>
            <c:extLst>
              <c:ext xmlns:c16="http://schemas.microsoft.com/office/drawing/2014/chart" uri="{C3380CC4-5D6E-409C-BE32-E72D297353CC}">
                <c16:uniqueId val="{00000003-71E1-48C3-AC29-B979A73410EF}"/>
              </c:ext>
            </c:extLst>
          </c:dPt>
          <c:dPt>
            <c:idx val="31"/>
            <c:invertIfNegative val="0"/>
            <c:bubble3D val="0"/>
            <c:spPr>
              <a:solidFill>
                <a:srgbClr val="7C878E"/>
              </a:solidFill>
              <a:ln>
                <a:noFill/>
              </a:ln>
              <a:effectLst/>
            </c:spPr>
            <c:extLst>
              <c:ext xmlns:c16="http://schemas.microsoft.com/office/drawing/2014/chart" uri="{C3380CC4-5D6E-409C-BE32-E72D297353CC}">
                <c16:uniqueId val="{00000005-71E1-48C3-AC29-B979A73410EF}"/>
              </c:ext>
            </c:extLst>
          </c:dPt>
          <c:dPt>
            <c:idx val="43"/>
            <c:invertIfNegative val="0"/>
            <c:bubble3D val="0"/>
            <c:spPr>
              <a:solidFill>
                <a:srgbClr val="7C878E"/>
              </a:solidFill>
              <a:ln>
                <a:noFill/>
              </a:ln>
              <a:effectLst/>
            </c:spPr>
            <c:extLst>
              <c:ext xmlns:c16="http://schemas.microsoft.com/office/drawing/2014/chart" uri="{C3380CC4-5D6E-409C-BE32-E72D297353CC}">
                <c16:uniqueId val="{00000007-71E1-48C3-AC29-B979A73410EF}"/>
              </c:ext>
            </c:extLst>
          </c:dPt>
          <c:dPt>
            <c:idx val="55"/>
            <c:invertIfNegative val="0"/>
            <c:bubble3D val="0"/>
            <c:spPr>
              <a:solidFill>
                <a:srgbClr val="7C878E"/>
              </a:solidFill>
              <a:ln>
                <a:noFill/>
              </a:ln>
              <a:effectLst/>
            </c:spPr>
            <c:extLst>
              <c:ext xmlns:c16="http://schemas.microsoft.com/office/drawing/2014/chart" uri="{C3380CC4-5D6E-409C-BE32-E72D297353CC}">
                <c16:uniqueId val="{00000009-71E1-48C3-AC29-B979A73410EF}"/>
              </c:ext>
            </c:extLst>
          </c:dPt>
          <c:dPt>
            <c:idx val="67"/>
            <c:invertIfNegative val="0"/>
            <c:bubble3D val="0"/>
            <c:spPr>
              <a:solidFill>
                <a:srgbClr val="7C878E"/>
              </a:solidFill>
              <a:ln>
                <a:noFill/>
              </a:ln>
              <a:effectLst/>
            </c:spPr>
            <c:extLst>
              <c:ext xmlns:c16="http://schemas.microsoft.com/office/drawing/2014/chart" uri="{C3380CC4-5D6E-409C-BE32-E72D297353CC}">
                <c16:uniqueId val="{0000000B-71E1-48C3-AC29-B979A73410EF}"/>
              </c:ext>
            </c:extLst>
          </c:dPt>
          <c:dPt>
            <c:idx val="79"/>
            <c:invertIfNegative val="0"/>
            <c:bubble3D val="0"/>
            <c:spPr>
              <a:solidFill>
                <a:srgbClr val="FBBB27"/>
              </a:solidFill>
              <a:ln>
                <a:noFill/>
              </a:ln>
              <a:effectLst/>
            </c:spPr>
            <c:extLst>
              <c:ext xmlns:c16="http://schemas.microsoft.com/office/drawing/2014/chart" uri="{C3380CC4-5D6E-409C-BE32-E72D297353CC}">
                <c16:uniqueId val="{0000000D-71E1-48C3-AC29-B979A73410EF}"/>
              </c:ext>
            </c:extLst>
          </c:dPt>
          <c:cat>
            <c:multiLvlStrRef>
              <c:f>'F65'!$A$6:$B$85</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2013</c:v>
                  </c:pt>
                  <c:pt idx="12">
                    <c:v>2014</c:v>
                  </c:pt>
                  <c:pt idx="24">
                    <c:v>2015</c:v>
                  </c:pt>
                  <c:pt idx="36">
                    <c:v>2016</c:v>
                  </c:pt>
                  <c:pt idx="48">
                    <c:v>2017</c:v>
                  </c:pt>
                  <c:pt idx="60">
                    <c:v>2018</c:v>
                  </c:pt>
                  <c:pt idx="72">
                    <c:v>2019</c:v>
                  </c:pt>
                </c:lvl>
              </c:multiLvlStrCache>
            </c:multiLvlStrRef>
          </c:cat>
          <c:val>
            <c:numRef>
              <c:f>'F65'!$C$6:$C$85</c:f>
              <c:numCache>
                <c:formatCode>0</c:formatCode>
                <c:ptCount val="80"/>
                <c:pt idx="0">
                  <c:v>4.430861441727</c:v>
                </c:pt>
                <c:pt idx="1">
                  <c:v>0.149474186929</c:v>
                </c:pt>
                <c:pt idx="2">
                  <c:v>-5.2122875290820003</c:v>
                </c:pt>
                <c:pt idx="3">
                  <c:v>9.8987744516330007</c:v>
                </c:pt>
                <c:pt idx="4">
                  <c:v>-5.3243641520000003E-2</c:v>
                </c:pt>
                <c:pt idx="5">
                  <c:v>0.46806492349200002</c:v>
                </c:pt>
                <c:pt idx="6">
                  <c:v>8.5301007004440006</c:v>
                </c:pt>
                <c:pt idx="7">
                  <c:v>9.3136749106260002</c:v>
                </c:pt>
                <c:pt idx="8">
                  <c:v>8.5933907512480001</c:v>
                </c:pt>
                <c:pt idx="9">
                  <c:v>10.204125567462</c:v>
                </c:pt>
                <c:pt idx="10">
                  <c:v>8.2980680187519997</c:v>
                </c:pt>
                <c:pt idx="11">
                  <c:v>7.1753456358149998</c:v>
                </c:pt>
                <c:pt idx="12">
                  <c:v>13.198017745771001</c:v>
                </c:pt>
                <c:pt idx="13">
                  <c:v>9.6178066102160003</c:v>
                </c:pt>
                <c:pt idx="14">
                  <c:v>14.597007079347</c:v>
                </c:pt>
                <c:pt idx="15">
                  <c:v>9.4395433588070006</c:v>
                </c:pt>
                <c:pt idx="16">
                  <c:v>17.336407497326999</c:v>
                </c:pt>
                <c:pt idx="17">
                  <c:v>14.220790703783001</c:v>
                </c:pt>
                <c:pt idx="18">
                  <c:v>10.399169744690001</c:v>
                </c:pt>
                <c:pt idx="19">
                  <c:v>9.4401750306459995</c:v>
                </c:pt>
                <c:pt idx="20">
                  <c:v>9.0855353615500007</c:v>
                </c:pt>
                <c:pt idx="21">
                  <c:v>5.2794078555389996</c:v>
                </c:pt>
                <c:pt idx="22">
                  <c:v>9.5988427776700007</c:v>
                </c:pt>
                <c:pt idx="23">
                  <c:v>15.998998621247001</c:v>
                </c:pt>
                <c:pt idx="24">
                  <c:v>9.7372532143570005</c:v>
                </c:pt>
                <c:pt idx="25">
                  <c:v>10.233841491622</c:v>
                </c:pt>
                <c:pt idx="26">
                  <c:v>6.6550853232460003</c:v>
                </c:pt>
                <c:pt idx="27">
                  <c:v>2.8043643344650002</c:v>
                </c:pt>
                <c:pt idx="28">
                  <c:v>4.6629525281999998E-2</c:v>
                </c:pt>
                <c:pt idx="29">
                  <c:v>5.3768357121530004</c:v>
                </c:pt>
                <c:pt idx="30">
                  <c:v>7.2430284480919997</c:v>
                </c:pt>
                <c:pt idx="31">
                  <c:v>3.66499572686</c:v>
                </c:pt>
                <c:pt idx="32">
                  <c:v>9.70615556015</c:v>
                </c:pt>
                <c:pt idx="33">
                  <c:v>5.3422841371569998</c:v>
                </c:pt>
                <c:pt idx="34">
                  <c:v>1.7227655442880001</c:v>
                </c:pt>
                <c:pt idx="35">
                  <c:v>4.0724109203310004</c:v>
                </c:pt>
                <c:pt idx="36">
                  <c:v>0.39808523663700002</c:v>
                </c:pt>
                <c:pt idx="37">
                  <c:v>6.24259569117</c:v>
                </c:pt>
                <c:pt idx="38">
                  <c:v>1.093423059174</c:v>
                </c:pt>
                <c:pt idx="39">
                  <c:v>8.6217519729719996</c:v>
                </c:pt>
                <c:pt idx="40">
                  <c:v>3.6087910836649999</c:v>
                </c:pt>
                <c:pt idx="41">
                  <c:v>4.9159229200689998</c:v>
                </c:pt>
                <c:pt idx="42">
                  <c:v>0.77593138216699997</c:v>
                </c:pt>
                <c:pt idx="43">
                  <c:v>4.2306629070969999</c:v>
                </c:pt>
                <c:pt idx="44">
                  <c:v>1.902213184888</c:v>
                </c:pt>
                <c:pt idx="45">
                  <c:v>-1.5808158294900001</c:v>
                </c:pt>
                <c:pt idx="46">
                  <c:v>0.54134212862300002</c:v>
                </c:pt>
                <c:pt idx="47">
                  <c:v>1.304941548016</c:v>
                </c:pt>
                <c:pt idx="48">
                  <c:v>0.43193211592399999</c:v>
                </c:pt>
                <c:pt idx="49">
                  <c:v>0.27669782426</c:v>
                </c:pt>
                <c:pt idx="50">
                  <c:v>4.9187295242750002</c:v>
                </c:pt>
                <c:pt idx="51">
                  <c:v>-3.626390659104</c:v>
                </c:pt>
                <c:pt idx="52">
                  <c:v>2.3507647335350002</c:v>
                </c:pt>
                <c:pt idx="53">
                  <c:v>5.2473858026449998</c:v>
                </c:pt>
                <c:pt idx="54">
                  <c:v>2.3496169667469999</c:v>
                </c:pt>
                <c:pt idx="55">
                  <c:v>4.502826695854</c:v>
                </c:pt>
                <c:pt idx="56">
                  <c:v>4.4402355468270001</c:v>
                </c:pt>
                <c:pt idx="57">
                  <c:v>1.61803853567</c:v>
                </c:pt>
                <c:pt idx="58">
                  <c:v>3.7702585043129999</c:v>
                </c:pt>
                <c:pt idx="59">
                  <c:v>4.9802139026879999</c:v>
                </c:pt>
                <c:pt idx="60">
                  <c:v>5.6702899607699999</c:v>
                </c:pt>
                <c:pt idx="61">
                  <c:v>5.7202897796140002</c:v>
                </c:pt>
                <c:pt idx="62">
                  <c:v>3.6871507014299998</c:v>
                </c:pt>
                <c:pt idx="63">
                  <c:v>7.8178346474360003</c:v>
                </c:pt>
                <c:pt idx="64">
                  <c:v>6.2041215086630004</c:v>
                </c:pt>
                <c:pt idx="65">
                  <c:v>1.419866203142</c:v>
                </c:pt>
                <c:pt idx="66">
                  <c:v>3.1876017590260002</c:v>
                </c:pt>
                <c:pt idx="67">
                  <c:v>4.3534067585429996</c:v>
                </c:pt>
                <c:pt idx="68">
                  <c:v>-9.5635554290999999E-2</c:v>
                </c:pt>
                <c:pt idx="69">
                  <c:v>5.5103157610949998</c:v>
                </c:pt>
                <c:pt idx="70">
                  <c:v>2.5865489191009998</c:v>
                </c:pt>
                <c:pt idx="71">
                  <c:v>-4.5821937487330002</c:v>
                </c:pt>
                <c:pt idx="72">
                  <c:v>-3.8223229010550002</c:v>
                </c:pt>
                <c:pt idx="73">
                  <c:v>-4.694963115627</c:v>
                </c:pt>
                <c:pt idx="74">
                  <c:v>5.0899489824700002</c:v>
                </c:pt>
                <c:pt idx="75">
                  <c:v>-0.31815511169499999</c:v>
                </c:pt>
                <c:pt idx="76">
                  <c:v>3.8789040734290001</c:v>
                </c:pt>
                <c:pt idx="77">
                  <c:v>0.99730099613800005</c:v>
                </c:pt>
                <c:pt idx="78">
                  <c:v>1.5404238480370001</c:v>
                </c:pt>
                <c:pt idx="79">
                  <c:v>0.72794612161600003</c:v>
                </c:pt>
              </c:numCache>
            </c:numRef>
          </c:val>
          <c:extLst>
            <c:ext xmlns:c16="http://schemas.microsoft.com/office/drawing/2014/chart" uri="{C3380CC4-5D6E-409C-BE32-E72D297353CC}">
              <c16:uniqueId val="{0000000E-71E1-48C3-AC29-B979A73410EF}"/>
            </c:ext>
          </c:extLst>
        </c:ser>
        <c:dLbls>
          <c:showLegendKey val="0"/>
          <c:showVal val="0"/>
          <c:showCatName val="0"/>
          <c:showSerName val="0"/>
          <c:showPercent val="0"/>
          <c:showBubbleSize val="0"/>
        </c:dLbls>
        <c:gapWidth val="50"/>
        <c:overlap val="-27"/>
        <c:axId val="228131968"/>
        <c:axId val="228133504"/>
      </c:barChart>
      <c:lineChart>
        <c:grouping val="standard"/>
        <c:varyColors val="0"/>
        <c:ser>
          <c:idx val="1"/>
          <c:order val="1"/>
          <c:tx>
            <c:strRef>
              <c:f>'F65'!$D$5</c:f>
              <c:strCache>
                <c:ptCount val="1"/>
                <c:pt idx="0">
                  <c:v>Variación promedio</c:v>
                </c:pt>
              </c:strCache>
            </c:strRef>
          </c:tx>
          <c:spPr>
            <a:ln w="28575" cap="rnd">
              <a:solidFill>
                <a:srgbClr val="B69630"/>
              </a:solidFill>
              <a:round/>
            </a:ln>
            <a:effectLst/>
          </c:spPr>
          <c:marker>
            <c:symbol val="none"/>
          </c:marker>
          <c:cat>
            <c:multiLvlStrRef>
              <c:f>'F65'!$A$6:$B$85</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2013</c:v>
                  </c:pt>
                  <c:pt idx="12">
                    <c:v>2014</c:v>
                  </c:pt>
                  <c:pt idx="24">
                    <c:v>2015</c:v>
                  </c:pt>
                  <c:pt idx="36">
                    <c:v>2016</c:v>
                  </c:pt>
                  <c:pt idx="48">
                    <c:v>2017</c:v>
                  </c:pt>
                  <c:pt idx="60">
                    <c:v>2018</c:v>
                  </c:pt>
                  <c:pt idx="72">
                    <c:v>2019</c:v>
                  </c:pt>
                </c:lvl>
              </c:multiLvlStrCache>
            </c:multiLvlStrRef>
          </c:cat>
          <c:val>
            <c:numRef>
              <c:f>'F65'!$D$6:$D$85</c:f>
              <c:numCache>
                <c:formatCode>0</c:formatCode>
                <c:ptCount val="80"/>
                <c:pt idx="0">
                  <c:v>5.2096207417882496</c:v>
                </c:pt>
                <c:pt idx="1">
                  <c:v>4.7260870193654201</c:v>
                </c:pt>
                <c:pt idx="2">
                  <c:v>3.7153721742867498</c:v>
                </c:pt>
                <c:pt idx="3">
                  <c:v>4.32308533119458</c:v>
                </c:pt>
                <c:pt idx="4">
                  <c:v>3.6284934327620801</c:v>
                </c:pt>
                <c:pt idx="5">
                  <c:v>3.02795200247192</c:v>
                </c:pt>
                <c:pt idx="6">
                  <c:v>2.98516004229942</c:v>
                </c:pt>
                <c:pt idx="7">
                  <c:v>3.46174889361175</c:v>
                </c:pt>
                <c:pt idx="8">
                  <c:v>4.1440852296622497</c:v>
                </c:pt>
                <c:pt idx="9">
                  <c:v>4.4994074666147501</c:v>
                </c:pt>
                <c:pt idx="10">
                  <c:v>4.9064527192499998</c:v>
                </c:pt>
                <c:pt idx="11">
                  <c:v>5.1496957847938303</c:v>
                </c:pt>
                <c:pt idx="12">
                  <c:v>5.8802921434641702</c:v>
                </c:pt>
                <c:pt idx="13">
                  <c:v>6.6693198454047504</c:v>
                </c:pt>
                <c:pt idx="14">
                  <c:v>8.3200943961071694</c:v>
                </c:pt>
                <c:pt idx="15">
                  <c:v>8.2818251383716692</c:v>
                </c:pt>
                <c:pt idx="16">
                  <c:v>9.7309627332755806</c:v>
                </c:pt>
                <c:pt idx="17">
                  <c:v>10.877023214966499</c:v>
                </c:pt>
                <c:pt idx="18">
                  <c:v>11.0327789686537</c:v>
                </c:pt>
                <c:pt idx="19">
                  <c:v>11.043320645322</c:v>
                </c:pt>
                <c:pt idx="20">
                  <c:v>11.0843326961805</c:v>
                </c:pt>
                <c:pt idx="21">
                  <c:v>10.673939553520301</c:v>
                </c:pt>
                <c:pt idx="22">
                  <c:v>10.782337450096801</c:v>
                </c:pt>
                <c:pt idx="23">
                  <c:v>11.5176418655494</c:v>
                </c:pt>
                <c:pt idx="24">
                  <c:v>11.229244821264899</c:v>
                </c:pt>
                <c:pt idx="25">
                  <c:v>11.280581061382099</c:v>
                </c:pt>
                <c:pt idx="26">
                  <c:v>10.618754248373699</c:v>
                </c:pt>
                <c:pt idx="27">
                  <c:v>10.065822663011801</c:v>
                </c:pt>
                <c:pt idx="28">
                  <c:v>8.6250078320080803</c:v>
                </c:pt>
                <c:pt idx="29">
                  <c:v>7.8880115827055803</c:v>
                </c:pt>
                <c:pt idx="30">
                  <c:v>7.6249998079890799</c:v>
                </c:pt>
                <c:pt idx="31">
                  <c:v>7.1437348660069198</c:v>
                </c:pt>
                <c:pt idx="32">
                  <c:v>7.1954532158902502</c:v>
                </c:pt>
                <c:pt idx="33">
                  <c:v>7.2006929060250799</c:v>
                </c:pt>
                <c:pt idx="34">
                  <c:v>6.5443531365765804</c:v>
                </c:pt>
                <c:pt idx="35">
                  <c:v>5.5504708281669197</c:v>
                </c:pt>
                <c:pt idx="36">
                  <c:v>4.7722068300235803</c:v>
                </c:pt>
                <c:pt idx="37">
                  <c:v>4.4396030133192497</c:v>
                </c:pt>
                <c:pt idx="38">
                  <c:v>3.9761311579799199</c:v>
                </c:pt>
                <c:pt idx="39">
                  <c:v>4.4609134611888299</c:v>
                </c:pt>
                <c:pt idx="40">
                  <c:v>4.7577602577207498</c:v>
                </c:pt>
                <c:pt idx="41">
                  <c:v>4.7193508583804196</c:v>
                </c:pt>
                <c:pt idx="42">
                  <c:v>4.1804261028866696</c:v>
                </c:pt>
                <c:pt idx="43">
                  <c:v>4.2275650345730797</c:v>
                </c:pt>
                <c:pt idx="44">
                  <c:v>3.5772365033012501</c:v>
                </c:pt>
                <c:pt idx="45">
                  <c:v>3.0003115060806702</c:v>
                </c:pt>
                <c:pt idx="46">
                  <c:v>2.9018595547752501</c:v>
                </c:pt>
                <c:pt idx="47">
                  <c:v>2.6712371070823302</c:v>
                </c:pt>
                <c:pt idx="48">
                  <c:v>2.6740576803562499</c:v>
                </c:pt>
                <c:pt idx="49">
                  <c:v>2.1768995247804201</c:v>
                </c:pt>
                <c:pt idx="50">
                  <c:v>2.4956750635388301</c:v>
                </c:pt>
                <c:pt idx="51">
                  <c:v>1.4749965108658301</c:v>
                </c:pt>
                <c:pt idx="52">
                  <c:v>1.37016098168833</c:v>
                </c:pt>
                <c:pt idx="53">
                  <c:v>1.3977828885696699</c:v>
                </c:pt>
                <c:pt idx="54">
                  <c:v>1.5289233539513301</c:v>
                </c:pt>
                <c:pt idx="55">
                  <c:v>1.55160366968108</c:v>
                </c:pt>
                <c:pt idx="56">
                  <c:v>1.7631055331759999</c:v>
                </c:pt>
                <c:pt idx="57">
                  <c:v>2.0296767302726701</c:v>
                </c:pt>
                <c:pt idx="58">
                  <c:v>2.2987530949135002</c:v>
                </c:pt>
                <c:pt idx="59">
                  <c:v>2.6050257911361698</c:v>
                </c:pt>
                <c:pt idx="60">
                  <c:v>3.0415556115400002</c:v>
                </c:pt>
                <c:pt idx="61">
                  <c:v>3.49518827448617</c:v>
                </c:pt>
                <c:pt idx="62">
                  <c:v>3.3925567059157502</c:v>
                </c:pt>
                <c:pt idx="63">
                  <c:v>4.3462421481274198</c:v>
                </c:pt>
                <c:pt idx="64">
                  <c:v>4.6673552127214197</c:v>
                </c:pt>
                <c:pt idx="65">
                  <c:v>4.3483952460961701</c:v>
                </c:pt>
                <c:pt idx="66">
                  <c:v>4.41822731211942</c:v>
                </c:pt>
                <c:pt idx="67">
                  <c:v>4.40577565067683</c:v>
                </c:pt>
                <c:pt idx="68">
                  <c:v>4.0277863922503299</c:v>
                </c:pt>
                <c:pt idx="69">
                  <c:v>4.3521428277024201</c:v>
                </c:pt>
                <c:pt idx="70">
                  <c:v>4.2535003622680803</c:v>
                </c:pt>
                <c:pt idx="71">
                  <c:v>3.4566330579829998</c:v>
                </c:pt>
                <c:pt idx="72">
                  <c:v>2.6655819861642498</c:v>
                </c:pt>
                <c:pt idx="73">
                  <c:v>1.7976442448941701</c:v>
                </c:pt>
                <c:pt idx="74">
                  <c:v>1.9145441016475</c:v>
                </c:pt>
                <c:pt idx="75">
                  <c:v>1.2365449550532499</c:v>
                </c:pt>
                <c:pt idx="76">
                  <c:v>1.0427768354504201</c:v>
                </c:pt>
                <c:pt idx="77">
                  <c:v>1.00756306820008</c:v>
                </c:pt>
                <c:pt idx="78">
                  <c:v>0.87029824228433295</c:v>
                </c:pt>
                <c:pt idx="79">
                  <c:v>0.56817652254041695</c:v>
                </c:pt>
              </c:numCache>
            </c:numRef>
          </c:val>
          <c:smooth val="0"/>
          <c:extLst>
            <c:ext xmlns:c16="http://schemas.microsoft.com/office/drawing/2014/chart" uri="{C3380CC4-5D6E-409C-BE32-E72D297353CC}">
              <c16:uniqueId val="{0000000F-71E1-48C3-AC29-B979A73410EF}"/>
            </c:ext>
          </c:extLst>
        </c:ser>
        <c:dLbls>
          <c:showLegendKey val="0"/>
          <c:showVal val="0"/>
          <c:showCatName val="0"/>
          <c:showSerName val="0"/>
          <c:showPercent val="0"/>
          <c:showBubbleSize val="0"/>
        </c:dLbls>
        <c:marker val="1"/>
        <c:smooth val="0"/>
        <c:axId val="228131968"/>
        <c:axId val="228133504"/>
      </c:lineChart>
      <c:catAx>
        <c:axId val="228131968"/>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8133504"/>
        <c:crosses val="autoZero"/>
        <c:auto val="1"/>
        <c:lblAlgn val="ctr"/>
        <c:lblOffset val="100"/>
        <c:noMultiLvlLbl val="0"/>
      </c:catAx>
      <c:valAx>
        <c:axId val="228133504"/>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8131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DDAB-42CE-A6BD-79C3A1738C49}"/>
              </c:ext>
            </c:extLst>
          </c:dPt>
          <c:dPt>
            <c:idx val="1"/>
            <c:invertIfNegative val="0"/>
            <c:bubble3D val="0"/>
            <c:extLst>
              <c:ext xmlns:c16="http://schemas.microsoft.com/office/drawing/2014/chart" uri="{C3380CC4-5D6E-409C-BE32-E72D297353CC}">
                <c16:uniqueId val="{00000003-DDAB-42CE-A6BD-79C3A1738C49}"/>
              </c:ext>
            </c:extLst>
          </c:dPt>
          <c:dPt>
            <c:idx val="2"/>
            <c:invertIfNegative val="0"/>
            <c:bubble3D val="0"/>
            <c:extLst>
              <c:ext xmlns:c16="http://schemas.microsoft.com/office/drawing/2014/chart" uri="{C3380CC4-5D6E-409C-BE32-E72D297353CC}">
                <c16:uniqueId val="{00000005-DDAB-42CE-A6BD-79C3A1738C49}"/>
              </c:ext>
            </c:extLst>
          </c:dPt>
          <c:dPt>
            <c:idx val="3"/>
            <c:invertIfNegative val="0"/>
            <c:bubble3D val="0"/>
            <c:extLst>
              <c:ext xmlns:c16="http://schemas.microsoft.com/office/drawing/2014/chart" uri="{C3380CC4-5D6E-409C-BE32-E72D297353CC}">
                <c16:uniqueId val="{00000007-DDAB-42CE-A6BD-79C3A1738C49}"/>
              </c:ext>
            </c:extLst>
          </c:dPt>
          <c:dPt>
            <c:idx val="4"/>
            <c:invertIfNegative val="0"/>
            <c:bubble3D val="0"/>
            <c:extLst>
              <c:ext xmlns:c16="http://schemas.microsoft.com/office/drawing/2014/chart" uri="{C3380CC4-5D6E-409C-BE32-E72D297353CC}">
                <c16:uniqueId val="{00000009-DDAB-42CE-A6BD-79C3A1738C49}"/>
              </c:ext>
            </c:extLst>
          </c:dPt>
          <c:dPt>
            <c:idx val="5"/>
            <c:invertIfNegative val="0"/>
            <c:bubble3D val="0"/>
            <c:extLst>
              <c:ext xmlns:c16="http://schemas.microsoft.com/office/drawing/2014/chart" uri="{C3380CC4-5D6E-409C-BE32-E72D297353CC}">
                <c16:uniqueId val="{0000000B-DDAB-42CE-A6BD-79C3A1738C49}"/>
              </c:ext>
            </c:extLst>
          </c:dPt>
          <c:dPt>
            <c:idx val="6"/>
            <c:invertIfNegative val="0"/>
            <c:bubble3D val="0"/>
            <c:extLst>
              <c:ext xmlns:c16="http://schemas.microsoft.com/office/drawing/2014/chart" uri="{C3380CC4-5D6E-409C-BE32-E72D297353CC}">
                <c16:uniqueId val="{0000000D-DDAB-42CE-A6BD-79C3A1738C49}"/>
              </c:ext>
            </c:extLst>
          </c:dPt>
          <c:dPt>
            <c:idx val="7"/>
            <c:invertIfNegative val="0"/>
            <c:bubble3D val="0"/>
            <c:extLst>
              <c:ext xmlns:c16="http://schemas.microsoft.com/office/drawing/2014/chart" uri="{C3380CC4-5D6E-409C-BE32-E72D297353CC}">
                <c16:uniqueId val="{0000000F-DDAB-42CE-A6BD-79C3A1738C49}"/>
              </c:ext>
            </c:extLst>
          </c:dPt>
          <c:dPt>
            <c:idx val="8"/>
            <c:invertIfNegative val="0"/>
            <c:bubble3D val="0"/>
            <c:extLst>
              <c:ext xmlns:c16="http://schemas.microsoft.com/office/drawing/2014/chart" uri="{C3380CC4-5D6E-409C-BE32-E72D297353CC}">
                <c16:uniqueId val="{00000011-DDAB-42CE-A6BD-79C3A1738C49}"/>
              </c:ext>
            </c:extLst>
          </c:dPt>
          <c:dPt>
            <c:idx val="9"/>
            <c:invertIfNegative val="0"/>
            <c:bubble3D val="0"/>
            <c:extLst>
              <c:ext xmlns:c16="http://schemas.microsoft.com/office/drawing/2014/chart" uri="{C3380CC4-5D6E-409C-BE32-E72D297353CC}">
                <c16:uniqueId val="{00000013-DDAB-42CE-A6BD-79C3A1738C49}"/>
              </c:ext>
            </c:extLst>
          </c:dPt>
          <c:dPt>
            <c:idx val="10"/>
            <c:invertIfNegative val="0"/>
            <c:bubble3D val="0"/>
            <c:extLst>
              <c:ext xmlns:c16="http://schemas.microsoft.com/office/drawing/2014/chart" uri="{C3380CC4-5D6E-409C-BE32-E72D297353CC}">
                <c16:uniqueId val="{00000015-DDAB-42CE-A6BD-79C3A1738C49}"/>
              </c:ext>
            </c:extLst>
          </c:dPt>
          <c:dPt>
            <c:idx val="11"/>
            <c:invertIfNegative val="0"/>
            <c:bubble3D val="0"/>
            <c:extLst>
              <c:ext xmlns:c16="http://schemas.microsoft.com/office/drawing/2014/chart" uri="{C3380CC4-5D6E-409C-BE32-E72D297353CC}">
                <c16:uniqueId val="{00000017-DDAB-42CE-A6BD-79C3A1738C49}"/>
              </c:ext>
            </c:extLst>
          </c:dPt>
          <c:dPt>
            <c:idx val="12"/>
            <c:invertIfNegative val="0"/>
            <c:bubble3D val="0"/>
            <c:extLst>
              <c:ext xmlns:c16="http://schemas.microsoft.com/office/drawing/2014/chart" uri="{C3380CC4-5D6E-409C-BE32-E72D297353CC}">
                <c16:uniqueId val="{00000019-DDAB-42CE-A6BD-79C3A1738C49}"/>
              </c:ext>
            </c:extLst>
          </c:dPt>
          <c:dPt>
            <c:idx val="13"/>
            <c:invertIfNegative val="0"/>
            <c:bubble3D val="0"/>
            <c:extLst>
              <c:ext xmlns:c16="http://schemas.microsoft.com/office/drawing/2014/chart" uri="{C3380CC4-5D6E-409C-BE32-E72D297353CC}">
                <c16:uniqueId val="{0000001B-DDAB-42CE-A6BD-79C3A1738C49}"/>
              </c:ext>
            </c:extLst>
          </c:dPt>
          <c:dPt>
            <c:idx val="14"/>
            <c:invertIfNegative val="0"/>
            <c:bubble3D val="0"/>
            <c:extLst>
              <c:ext xmlns:c16="http://schemas.microsoft.com/office/drawing/2014/chart" uri="{C3380CC4-5D6E-409C-BE32-E72D297353CC}">
                <c16:uniqueId val="{0000001D-DDAB-42CE-A6BD-79C3A1738C49}"/>
              </c:ext>
            </c:extLst>
          </c:dPt>
          <c:dPt>
            <c:idx val="15"/>
            <c:invertIfNegative val="0"/>
            <c:bubble3D val="0"/>
            <c:extLst>
              <c:ext xmlns:c16="http://schemas.microsoft.com/office/drawing/2014/chart" uri="{C3380CC4-5D6E-409C-BE32-E72D297353CC}">
                <c16:uniqueId val="{0000001F-DDAB-42CE-A6BD-79C3A1738C49}"/>
              </c:ext>
            </c:extLst>
          </c:dPt>
          <c:dPt>
            <c:idx val="16"/>
            <c:invertIfNegative val="0"/>
            <c:bubble3D val="0"/>
            <c:spPr>
              <a:solidFill>
                <a:srgbClr val="95682B"/>
              </a:solidFill>
              <a:ln>
                <a:noFill/>
              </a:ln>
              <a:effectLst/>
            </c:spPr>
            <c:extLst>
              <c:ext xmlns:c16="http://schemas.microsoft.com/office/drawing/2014/chart" uri="{C3380CC4-5D6E-409C-BE32-E72D297353CC}">
                <c16:uniqueId val="{00000021-DDAB-42CE-A6BD-79C3A1738C49}"/>
              </c:ext>
            </c:extLst>
          </c:dPt>
          <c:dPt>
            <c:idx val="17"/>
            <c:invertIfNegative val="0"/>
            <c:bubble3D val="0"/>
            <c:extLst>
              <c:ext xmlns:c16="http://schemas.microsoft.com/office/drawing/2014/chart" uri="{C3380CC4-5D6E-409C-BE32-E72D297353CC}">
                <c16:uniqueId val="{00000023-DDAB-42CE-A6BD-79C3A1738C49}"/>
              </c:ext>
            </c:extLst>
          </c:dPt>
          <c:dPt>
            <c:idx val="19"/>
            <c:invertIfNegative val="0"/>
            <c:bubble3D val="0"/>
            <c:spPr>
              <a:solidFill>
                <a:srgbClr val="FBBB27"/>
              </a:solidFill>
              <a:ln>
                <a:noFill/>
              </a:ln>
              <a:effectLst/>
            </c:spPr>
            <c:extLst>
              <c:ext xmlns:c16="http://schemas.microsoft.com/office/drawing/2014/chart" uri="{C3380CC4-5D6E-409C-BE32-E72D297353CC}">
                <c16:uniqueId val="{00000025-DDAB-42CE-A6BD-79C3A1738C4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'F66'!$A$6:$A$38</c:f>
              <c:strCache>
                <c:ptCount val="33"/>
                <c:pt idx="0">
                  <c:v>Chiapas</c:v>
                </c:pt>
                <c:pt idx="1">
                  <c:v>Puebla</c:v>
                </c:pt>
                <c:pt idx="2">
                  <c:v>Durango</c:v>
                </c:pt>
                <c:pt idx="3">
                  <c:v>Estado de México</c:v>
                </c:pt>
                <c:pt idx="4">
                  <c:v>Oaxaca</c:v>
                </c:pt>
                <c:pt idx="5">
                  <c:v>Morelos</c:v>
                </c:pt>
                <c:pt idx="6">
                  <c:v>Hidalgo</c:v>
                </c:pt>
                <c:pt idx="7">
                  <c:v>Veracruz</c:v>
                </c:pt>
                <c:pt idx="8">
                  <c:v>Colima</c:v>
                </c:pt>
                <c:pt idx="9">
                  <c:v>Guerrero</c:v>
                </c:pt>
                <c:pt idx="10">
                  <c:v>Ciudad de México</c:v>
                </c:pt>
                <c:pt idx="11">
                  <c:v>San Luis Potosí</c:v>
                </c:pt>
                <c:pt idx="12">
                  <c:v>Sinaloa</c:v>
                </c:pt>
                <c:pt idx="13">
                  <c:v>Querétaro</c:v>
                </c:pt>
                <c:pt idx="14">
                  <c:v>Nayarit</c:v>
                </c:pt>
                <c:pt idx="15">
                  <c:v>Nuevo León</c:v>
                </c:pt>
                <c:pt idx="16">
                  <c:v>Nacional</c:v>
                </c:pt>
                <c:pt idx="17">
                  <c:v>Quintana Roo</c:v>
                </c:pt>
                <c:pt idx="18">
                  <c:v>Guanajuato</c:v>
                </c:pt>
                <c:pt idx="19">
                  <c:v>Jalisco</c:v>
                </c:pt>
                <c:pt idx="20">
                  <c:v>Yucatán</c:v>
                </c:pt>
                <c:pt idx="21">
                  <c:v>Zacatecas</c:v>
                </c:pt>
                <c:pt idx="22">
                  <c:v>Aguascalientes</c:v>
                </c:pt>
                <c:pt idx="23">
                  <c:v>Chihuahua</c:v>
                </c:pt>
                <c:pt idx="24">
                  <c:v>Campeche</c:v>
                </c:pt>
                <c:pt idx="25">
                  <c:v>Baja California Sur</c:v>
                </c:pt>
                <c:pt idx="26">
                  <c:v>Coahuila</c:v>
                </c:pt>
                <c:pt idx="27">
                  <c:v>Baja California</c:v>
                </c:pt>
                <c:pt idx="28">
                  <c:v>Tabasco</c:v>
                </c:pt>
                <c:pt idx="29">
                  <c:v>Tlaxcala</c:v>
                </c:pt>
                <c:pt idx="30">
                  <c:v>Tamaulipas</c:v>
                </c:pt>
                <c:pt idx="31">
                  <c:v>Michoacán</c:v>
                </c:pt>
                <c:pt idx="32">
                  <c:v>Sonora</c:v>
                </c:pt>
              </c:strCache>
            </c:strRef>
          </c:cat>
          <c:val>
            <c:numRef>
              <c:f>'F66'!$B$6:$B$38</c:f>
              <c:numCache>
                <c:formatCode>0.0</c:formatCode>
                <c:ptCount val="33"/>
                <c:pt idx="0">
                  <c:v>-14.09770992344</c:v>
                </c:pt>
                <c:pt idx="1">
                  <c:v>-11.798707864681001</c:v>
                </c:pt>
                <c:pt idx="2">
                  <c:v>-10.190014589671</c:v>
                </c:pt>
                <c:pt idx="3">
                  <c:v>-9.4081811642460007</c:v>
                </c:pt>
                <c:pt idx="4">
                  <c:v>-8.9911371382279999</c:v>
                </c:pt>
                <c:pt idx="5">
                  <c:v>-8.9127484242410002</c:v>
                </c:pt>
                <c:pt idx="6">
                  <c:v>-6.5374145143459996</c:v>
                </c:pt>
                <c:pt idx="7">
                  <c:v>-5.6388939238019997</c:v>
                </c:pt>
                <c:pt idx="8">
                  <c:v>-3.7787845753979998</c:v>
                </c:pt>
                <c:pt idx="9">
                  <c:v>-2.09993944543</c:v>
                </c:pt>
                <c:pt idx="10">
                  <c:v>-1.959593860022</c:v>
                </c:pt>
                <c:pt idx="11">
                  <c:v>-1.930513451096</c:v>
                </c:pt>
                <c:pt idx="12">
                  <c:v>-1.3741548339930001</c:v>
                </c:pt>
                <c:pt idx="13">
                  <c:v>-1.1175341021380001</c:v>
                </c:pt>
                <c:pt idx="14">
                  <c:v>-0.97125296281600004</c:v>
                </c:pt>
                <c:pt idx="15">
                  <c:v>-0.75371286051899999</c:v>
                </c:pt>
                <c:pt idx="16">
                  <c:v>-0.48036808614799997</c:v>
                </c:pt>
                <c:pt idx="17">
                  <c:v>0.135792456305</c:v>
                </c:pt>
                <c:pt idx="18">
                  <c:v>0.33135227447400001</c:v>
                </c:pt>
                <c:pt idx="19">
                  <c:v>0.72794612161600003</c:v>
                </c:pt>
                <c:pt idx="20">
                  <c:v>0.91696665231999996</c:v>
                </c:pt>
                <c:pt idx="21">
                  <c:v>1.093675918692</c:v>
                </c:pt>
                <c:pt idx="22">
                  <c:v>1.1846720035439999</c:v>
                </c:pt>
                <c:pt idx="23">
                  <c:v>1.628984808554</c:v>
                </c:pt>
                <c:pt idx="24">
                  <c:v>2.4484044593630001</c:v>
                </c:pt>
                <c:pt idx="25">
                  <c:v>2.5127410821340002</c:v>
                </c:pt>
                <c:pt idx="26">
                  <c:v>3.729823463797</c:v>
                </c:pt>
                <c:pt idx="27">
                  <c:v>5.6469284511150004</c:v>
                </c:pt>
                <c:pt idx="28">
                  <c:v>5.8850004927909998</c:v>
                </c:pt>
                <c:pt idx="29">
                  <c:v>6.4324793596529997</c:v>
                </c:pt>
                <c:pt idx="30">
                  <c:v>10.195345879785</c:v>
                </c:pt>
                <c:pt idx="31">
                  <c:v>11.609441869977999</c:v>
                </c:pt>
                <c:pt idx="32">
                  <c:v>18.188307131260999</c:v>
                </c:pt>
              </c:numCache>
            </c:numRef>
          </c:val>
          <c:extLst>
            <c:ext xmlns:c16="http://schemas.microsoft.com/office/drawing/2014/chart" uri="{C3380CC4-5D6E-409C-BE32-E72D297353CC}">
              <c16:uniqueId val="{00000026-DDAB-42CE-A6BD-79C3A1738C49}"/>
            </c:ext>
          </c:extLst>
        </c:ser>
        <c:dLbls>
          <c:showLegendKey val="0"/>
          <c:showVal val="0"/>
          <c:showCatName val="0"/>
          <c:showSerName val="0"/>
          <c:showPercent val="0"/>
          <c:showBubbleSize val="0"/>
        </c:dLbls>
        <c:gapWidth val="75"/>
        <c:axId val="227934208"/>
        <c:axId val="227935744"/>
      </c:barChart>
      <c:catAx>
        <c:axId val="2279342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7935744"/>
        <c:crosses val="autoZero"/>
        <c:auto val="1"/>
        <c:lblAlgn val="ctr"/>
        <c:lblOffset val="100"/>
        <c:noMultiLvlLbl val="0"/>
      </c:catAx>
      <c:valAx>
        <c:axId val="227935744"/>
        <c:scaling>
          <c:orientation val="minMax"/>
        </c:scaling>
        <c:delete val="1"/>
        <c:axPos val="b"/>
        <c:numFmt formatCode="0.0" sourceLinked="1"/>
        <c:majorTickMark val="none"/>
        <c:minorTickMark val="none"/>
        <c:tickLblPos val="nextTo"/>
        <c:crossAx val="22793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31"/>
            <c:invertIfNegative val="0"/>
            <c:bubble3D val="0"/>
            <c:spPr>
              <a:solidFill>
                <a:srgbClr val="FFC000"/>
              </a:solidFill>
              <a:ln>
                <a:noFill/>
              </a:ln>
              <a:effectLst/>
            </c:spPr>
            <c:extLst>
              <c:ext xmlns:c16="http://schemas.microsoft.com/office/drawing/2014/chart" uri="{C3380CC4-5D6E-409C-BE32-E72D297353CC}">
                <c16:uniqueId val="{00000001-E601-4F98-BD01-787676D3CF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'F7'!$A$7:$A$38</c:f>
              <c:strCache>
                <c:ptCount val="32"/>
                <c:pt idx="0">
                  <c:v>Ciudad de México</c:v>
                </c:pt>
                <c:pt idx="1">
                  <c:v>Quintana Roo</c:v>
                </c:pt>
                <c:pt idx="2">
                  <c:v>Tlaxcala</c:v>
                </c:pt>
                <c:pt idx="3">
                  <c:v>Colima</c:v>
                </c:pt>
                <c:pt idx="4">
                  <c:v>Baja California Sur</c:v>
                </c:pt>
                <c:pt idx="5">
                  <c:v>Campeche</c:v>
                </c:pt>
                <c:pt idx="6">
                  <c:v>Nuevo León</c:v>
                </c:pt>
                <c:pt idx="7">
                  <c:v>Morelos</c:v>
                </c:pt>
                <c:pt idx="8">
                  <c:v>Nayarit</c:v>
                </c:pt>
                <c:pt idx="9">
                  <c:v>Aguascalientes</c:v>
                </c:pt>
                <c:pt idx="10">
                  <c:v>Tabasco</c:v>
                </c:pt>
                <c:pt idx="11">
                  <c:v>Yucatán</c:v>
                </c:pt>
                <c:pt idx="12">
                  <c:v>Querétaro</c:v>
                </c:pt>
                <c:pt idx="13">
                  <c:v>Hidalgo</c:v>
                </c:pt>
                <c:pt idx="14">
                  <c:v>Guerrero</c:v>
                </c:pt>
                <c:pt idx="15">
                  <c:v>Coahuila</c:v>
                </c:pt>
                <c:pt idx="16">
                  <c:v>Zacatecas</c:v>
                </c:pt>
                <c:pt idx="17">
                  <c:v>San Luis Potosí</c:v>
                </c:pt>
                <c:pt idx="18">
                  <c:v>Tamaulipas</c:v>
                </c:pt>
                <c:pt idx="19">
                  <c:v>Baja California</c:v>
                </c:pt>
                <c:pt idx="20">
                  <c:v>Oaxaca</c:v>
                </c:pt>
                <c:pt idx="21">
                  <c:v>Chiapas</c:v>
                </c:pt>
                <c:pt idx="22">
                  <c:v>Durango</c:v>
                </c:pt>
                <c:pt idx="23">
                  <c:v>Estado de México</c:v>
                </c:pt>
                <c:pt idx="24">
                  <c:v>Puebla</c:v>
                </c:pt>
                <c:pt idx="25">
                  <c:v>Guanajuato</c:v>
                </c:pt>
                <c:pt idx="26">
                  <c:v>Chihuahua</c:v>
                </c:pt>
                <c:pt idx="27">
                  <c:v>Sonora</c:v>
                </c:pt>
                <c:pt idx="28">
                  <c:v>Veracruz</c:v>
                </c:pt>
                <c:pt idx="29">
                  <c:v>Sinaloa</c:v>
                </c:pt>
                <c:pt idx="30">
                  <c:v>Michoacán</c:v>
                </c:pt>
                <c:pt idx="31">
                  <c:v>Jalisco</c:v>
                </c:pt>
              </c:strCache>
            </c:strRef>
          </c:cat>
          <c:val>
            <c:numRef>
              <c:f>'F7'!$C$7:$C$38</c:f>
              <c:numCache>
                <c:formatCode>0.0%</c:formatCode>
                <c:ptCount val="32"/>
                <c:pt idx="0">
                  <c:v>2.0068971026320917E-3</c:v>
                </c:pt>
                <c:pt idx="1">
                  <c:v>4.0836075929455993E-3</c:v>
                </c:pt>
                <c:pt idx="2">
                  <c:v>5.5335626444638015E-3</c:v>
                </c:pt>
                <c:pt idx="3">
                  <c:v>8.4167057965791343E-3</c:v>
                </c:pt>
                <c:pt idx="4">
                  <c:v>9.0602922724084649E-3</c:v>
                </c:pt>
                <c:pt idx="5">
                  <c:v>9.6308846655818146E-3</c:v>
                </c:pt>
                <c:pt idx="6">
                  <c:v>1.0308229344648629E-2</c:v>
                </c:pt>
                <c:pt idx="7">
                  <c:v>1.1021116519255733E-2</c:v>
                </c:pt>
                <c:pt idx="8">
                  <c:v>1.3373810482057529E-2</c:v>
                </c:pt>
                <c:pt idx="9">
                  <c:v>1.5128107111046701E-2</c:v>
                </c:pt>
                <c:pt idx="10">
                  <c:v>1.5316717600903846E-2</c:v>
                </c:pt>
                <c:pt idx="11">
                  <c:v>1.6402540418040529E-2</c:v>
                </c:pt>
                <c:pt idx="12">
                  <c:v>1.6717987444295972E-2</c:v>
                </c:pt>
                <c:pt idx="13">
                  <c:v>1.7480441854320617E-2</c:v>
                </c:pt>
                <c:pt idx="14">
                  <c:v>2.2007931789790519E-2</c:v>
                </c:pt>
                <c:pt idx="15">
                  <c:v>2.3180619960084671E-2</c:v>
                </c:pt>
                <c:pt idx="16">
                  <c:v>2.3990651563071931E-2</c:v>
                </c:pt>
                <c:pt idx="17">
                  <c:v>2.5130598475552601E-2</c:v>
                </c:pt>
                <c:pt idx="18">
                  <c:v>2.5502768457680028E-2</c:v>
                </c:pt>
                <c:pt idx="19">
                  <c:v>2.587694028759898E-2</c:v>
                </c:pt>
                <c:pt idx="20">
                  <c:v>2.6224912702655846E-2</c:v>
                </c:pt>
                <c:pt idx="21">
                  <c:v>3.2444997832152309E-2</c:v>
                </c:pt>
                <c:pt idx="22">
                  <c:v>3.3185868713924309E-2</c:v>
                </c:pt>
                <c:pt idx="23">
                  <c:v>3.3904677108073135E-2</c:v>
                </c:pt>
                <c:pt idx="24">
                  <c:v>4.141357950396856E-2</c:v>
                </c:pt>
                <c:pt idx="25">
                  <c:v>4.4274386959242351E-2</c:v>
                </c:pt>
                <c:pt idx="26">
                  <c:v>6.0517970206480774E-2</c:v>
                </c:pt>
                <c:pt idx="27">
                  <c:v>6.6088633650915662E-2</c:v>
                </c:pt>
                <c:pt idx="28">
                  <c:v>7.3008338443160847E-2</c:v>
                </c:pt>
                <c:pt idx="29">
                  <c:v>7.7206903030934831E-2</c:v>
                </c:pt>
                <c:pt idx="30">
                  <c:v>9.3731714693063933E-2</c:v>
                </c:pt>
                <c:pt idx="31">
                  <c:v>0.11782760577246824</c:v>
                </c:pt>
              </c:numCache>
            </c:numRef>
          </c:val>
          <c:extLst>
            <c:ext xmlns:c16="http://schemas.microsoft.com/office/drawing/2014/chart" uri="{C3380CC4-5D6E-409C-BE32-E72D297353CC}">
              <c16:uniqueId val="{00000002-E601-4F98-BD01-787676D3CF91}"/>
            </c:ext>
          </c:extLst>
        </c:ser>
        <c:dLbls>
          <c:showLegendKey val="0"/>
          <c:showVal val="0"/>
          <c:showCatName val="0"/>
          <c:showSerName val="0"/>
          <c:showPercent val="0"/>
          <c:showBubbleSize val="0"/>
        </c:dLbls>
        <c:gapWidth val="182"/>
        <c:axId val="450117952"/>
        <c:axId val="450122872"/>
      </c:barChart>
      <c:catAx>
        <c:axId val="450117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50122872"/>
        <c:crosses val="autoZero"/>
        <c:auto val="1"/>
        <c:lblAlgn val="ctr"/>
        <c:lblOffset val="100"/>
        <c:noMultiLvlLbl val="0"/>
      </c:catAx>
      <c:valAx>
        <c:axId val="450122872"/>
        <c:scaling>
          <c:orientation val="minMax"/>
        </c:scaling>
        <c:delete val="1"/>
        <c:axPos val="b"/>
        <c:numFmt formatCode="0.0%" sourceLinked="1"/>
        <c:majorTickMark val="none"/>
        <c:minorTickMark val="none"/>
        <c:tickLblPos val="nextTo"/>
        <c:crossAx val="450117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C2FB-4E51-9148-EF99260B3549}"/>
              </c:ext>
            </c:extLst>
          </c:dPt>
          <c:dPt>
            <c:idx val="13"/>
            <c:invertIfNegative val="0"/>
            <c:bubble3D val="0"/>
            <c:spPr>
              <a:solidFill>
                <a:srgbClr val="FBBB27"/>
              </a:solidFill>
              <a:ln>
                <a:noFill/>
              </a:ln>
              <a:effectLst/>
            </c:spPr>
            <c:extLst>
              <c:ext xmlns:c16="http://schemas.microsoft.com/office/drawing/2014/chart" uri="{C3380CC4-5D6E-409C-BE32-E72D297353CC}">
                <c16:uniqueId val="{00000003-C2FB-4E51-9148-EF99260B3549}"/>
              </c:ext>
            </c:extLst>
          </c:dPt>
          <c:dLbls>
            <c:dLbl>
              <c:idx val="0"/>
              <c:delete val="1"/>
              <c:extLst>
                <c:ext xmlns:c15="http://schemas.microsoft.com/office/drawing/2012/chart" uri="{CE6537A1-D6FC-4f65-9D91-7224C49458BB}"/>
                <c:ext xmlns:c16="http://schemas.microsoft.com/office/drawing/2014/chart" uri="{C3380CC4-5D6E-409C-BE32-E72D297353CC}">
                  <c16:uniqueId val="{00000004-C2FB-4E51-9148-EF99260B3549}"/>
                </c:ext>
              </c:extLst>
            </c:dLbl>
            <c:dLbl>
              <c:idx val="1"/>
              <c:delete val="1"/>
              <c:extLst>
                <c:ext xmlns:c15="http://schemas.microsoft.com/office/drawing/2012/chart" uri="{CE6537A1-D6FC-4f65-9D91-7224C49458BB}"/>
                <c:ext xmlns:c16="http://schemas.microsoft.com/office/drawing/2014/chart" uri="{C3380CC4-5D6E-409C-BE32-E72D297353CC}">
                  <c16:uniqueId val="{00000005-C2FB-4E51-9148-EF99260B3549}"/>
                </c:ext>
              </c:extLst>
            </c:dLbl>
            <c:dLbl>
              <c:idx val="2"/>
              <c:delete val="1"/>
              <c:extLst>
                <c:ext xmlns:c15="http://schemas.microsoft.com/office/drawing/2012/chart" uri="{CE6537A1-D6FC-4f65-9D91-7224C49458BB}"/>
                <c:ext xmlns:c16="http://schemas.microsoft.com/office/drawing/2014/chart" uri="{C3380CC4-5D6E-409C-BE32-E72D297353CC}">
                  <c16:uniqueId val="{00000006-C2FB-4E51-9148-EF99260B3549}"/>
                </c:ext>
              </c:extLst>
            </c:dLbl>
            <c:dLbl>
              <c:idx val="3"/>
              <c:delete val="1"/>
              <c:extLst>
                <c:ext xmlns:c15="http://schemas.microsoft.com/office/drawing/2012/chart" uri="{CE6537A1-D6FC-4f65-9D91-7224C49458BB}"/>
                <c:ext xmlns:c16="http://schemas.microsoft.com/office/drawing/2014/chart" uri="{C3380CC4-5D6E-409C-BE32-E72D297353CC}">
                  <c16:uniqueId val="{00000007-C2FB-4E51-9148-EF99260B3549}"/>
                </c:ext>
              </c:extLst>
            </c:dLbl>
            <c:dLbl>
              <c:idx val="4"/>
              <c:delete val="1"/>
              <c:extLst>
                <c:ext xmlns:c15="http://schemas.microsoft.com/office/drawing/2012/chart" uri="{CE6537A1-D6FC-4f65-9D91-7224C49458BB}"/>
                <c:ext xmlns:c16="http://schemas.microsoft.com/office/drawing/2014/chart" uri="{C3380CC4-5D6E-409C-BE32-E72D297353CC}">
                  <c16:uniqueId val="{00000008-C2FB-4E51-9148-EF99260B3549}"/>
                </c:ext>
              </c:extLst>
            </c:dLbl>
            <c:dLbl>
              <c:idx val="5"/>
              <c:delete val="1"/>
              <c:extLst>
                <c:ext xmlns:c15="http://schemas.microsoft.com/office/drawing/2012/chart" uri="{CE6537A1-D6FC-4f65-9D91-7224C49458BB}"/>
                <c:ext xmlns:c16="http://schemas.microsoft.com/office/drawing/2014/chart" uri="{C3380CC4-5D6E-409C-BE32-E72D297353CC}">
                  <c16:uniqueId val="{00000009-C2FB-4E51-9148-EF99260B3549}"/>
                </c:ext>
              </c:extLst>
            </c:dLbl>
            <c:dLbl>
              <c:idx val="6"/>
              <c:delete val="1"/>
              <c:extLst>
                <c:ext xmlns:c15="http://schemas.microsoft.com/office/drawing/2012/chart" uri="{CE6537A1-D6FC-4f65-9D91-7224C49458BB}"/>
                <c:ext xmlns:c16="http://schemas.microsoft.com/office/drawing/2014/chart" uri="{C3380CC4-5D6E-409C-BE32-E72D297353CC}">
                  <c16:uniqueId val="{00000001-C2FB-4E51-9148-EF99260B3549}"/>
                </c:ext>
              </c:extLst>
            </c:dLbl>
            <c:dLbl>
              <c:idx val="7"/>
              <c:delete val="1"/>
              <c:extLst>
                <c:ext xmlns:c15="http://schemas.microsoft.com/office/drawing/2012/chart" uri="{CE6537A1-D6FC-4f65-9D91-7224C49458BB}"/>
                <c:ext xmlns:c16="http://schemas.microsoft.com/office/drawing/2014/chart" uri="{C3380CC4-5D6E-409C-BE32-E72D297353CC}">
                  <c16:uniqueId val="{0000000A-C2FB-4E51-9148-EF99260B3549}"/>
                </c:ext>
              </c:extLst>
            </c:dLbl>
            <c:dLbl>
              <c:idx val="8"/>
              <c:delete val="1"/>
              <c:extLst>
                <c:ext xmlns:c15="http://schemas.microsoft.com/office/drawing/2012/chart" uri="{CE6537A1-D6FC-4f65-9D91-7224C49458BB}"/>
                <c:ext xmlns:c16="http://schemas.microsoft.com/office/drawing/2014/chart" uri="{C3380CC4-5D6E-409C-BE32-E72D297353CC}">
                  <c16:uniqueId val="{0000000B-C2FB-4E51-9148-EF99260B3549}"/>
                </c:ext>
              </c:extLst>
            </c:dLbl>
            <c:dLbl>
              <c:idx val="9"/>
              <c:delete val="1"/>
              <c:extLst>
                <c:ext xmlns:c15="http://schemas.microsoft.com/office/drawing/2012/chart" uri="{CE6537A1-D6FC-4f65-9D91-7224C49458BB}"/>
                <c:ext xmlns:c16="http://schemas.microsoft.com/office/drawing/2014/chart" uri="{C3380CC4-5D6E-409C-BE32-E72D297353CC}">
                  <c16:uniqueId val="{0000000C-C2FB-4E51-9148-EF99260B3549}"/>
                </c:ext>
              </c:extLst>
            </c:dLbl>
            <c:dLbl>
              <c:idx val="10"/>
              <c:delete val="1"/>
              <c:extLst>
                <c:ext xmlns:c15="http://schemas.microsoft.com/office/drawing/2012/chart" uri="{CE6537A1-D6FC-4f65-9D91-7224C49458BB}"/>
                <c:ext xmlns:c16="http://schemas.microsoft.com/office/drawing/2014/chart" uri="{C3380CC4-5D6E-409C-BE32-E72D297353CC}">
                  <c16:uniqueId val="{0000000D-C2FB-4E51-9148-EF99260B3549}"/>
                </c:ext>
              </c:extLst>
            </c:dLbl>
            <c:dLbl>
              <c:idx val="11"/>
              <c:delete val="1"/>
              <c:extLst>
                <c:ext xmlns:c15="http://schemas.microsoft.com/office/drawing/2012/chart" uri="{CE6537A1-D6FC-4f65-9D91-7224C49458BB}"/>
                <c:ext xmlns:c16="http://schemas.microsoft.com/office/drawing/2014/chart" uri="{C3380CC4-5D6E-409C-BE32-E72D297353CC}">
                  <c16:uniqueId val="{0000000E-C2FB-4E51-9148-EF99260B3549}"/>
                </c:ext>
              </c:extLst>
            </c:dLbl>
            <c:dLbl>
              <c:idx val="12"/>
              <c:delete val="1"/>
              <c:extLst>
                <c:ext xmlns:c15="http://schemas.microsoft.com/office/drawing/2012/chart" uri="{CE6537A1-D6FC-4f65-9D91-7224C49458BB}"/>
                <c:ext xmlns:c16="http://schemas.microsoft.com/office/drawing/2014/chart" uri="{C3380CC4-5D6E-409C-BE32-E72D297353CC}">
                  <c16:uniqueId val="{0000000F-C2FB-4E51-9148-EF99260B35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'F67'!$A$6:$A$19</c:f>
              <c:strCache>
                <c:ptCount val="14"/>
                <c:pt idx="0">
                  <c:v>2006/10</c:v>
                </c:pt>
                <c:pt idx="1">
                  <c:v>2007/10</c:v>
                </c:pt>
                <c:pt idx="2">
                  <c:v>2008/10</c:v>
                </c:pt>
                <c:pt idx="3">
                  <c:v>2009/10</c:v>
                </c:pt>
                <c:pt idx="4">
                  <c:v>2010/10</c:v>
                </c:pt>
                <c:pt idx="5">
                  <c:v>2011/10</c:v>
                </c:pt>
                <c:pt idx="6">
                  <c:v>2012/10</c:v>
                </c:pt>
                <c:pt idx="7">
                  <c:v>2013/10</c:v>
                </c:pt>
                <c:pt idx="8">
                  <c:v>2014/10</c:v>
                </c:pt>
                <c:pt idx="9">
                  <c:v>2015/10</c:v>
                </c:pt>
                <c:pt idx="10">
                  <c:v>2016/10</c:v>
                </c:pt>
                <c:pt idx="11">
                  <c:v>2017/10</c:v>
                </c:pt>
                <c:pt idx="12">
                  <c:v>2018/10</c:v>
                </c:pt>
                <c:pt idx="13">
                  <c:v>2019/10</c:v>
                </c:pt>
              </c:strCache>
            </c:strRef>
          </c:cat>
          <c:val>
            <c:numRef>
              <c:f>'F67'!$B$6:$B$19</c:f>
              <c:numCache>
                <c:formatCode>#,##0</c:formatCode>
                <c:ptCount val="14"/>
                <c:pt idx="0">
                  <c:v>2730</c:v>
                </c:pt>
                <c:pt idx="1">
                  <c:v>3086</c:v>
                </c:pt>
                <c:pt idx="2">
                  <c:v>2617</c:v>
                </c:pt>
                <c:pt idx="3">
                  <c:v>2231</c:v>
                </c:pt>
                <c:pt idx="4">
                  <c:v>2275</c:v>
                </c:pt>
                <c:pt idx="5">
                  <c:v>2622</c:v>
                </c:pt>
                <c:pt idx="6">
                  <c:v>2608</c:v>
                </c:pt>
                <c:pt idx="7">
                  <c:v>2368</c:v>
                </c:pt>
                <c:pt idx="8">
                  <c:v>1929</c:v>
                </c:pt>
                <c:pt idx="9">
                  <c:v>2490</c:v>
                </c:pt>
                <c:pt idx="10">
                  <c:v>2399</c:v>
                </c:pt>
                <c:pt idx="11">
                  <c:v>2328</c:v>
                </c:pt>
                <c:pt idx="12">
                  <c:v>2292</c:v>
                </c:pt>
                <c:pt idx="13">
                  <c:v>1935</c:v>
                </c:pt>
              </c:numCache>
            </c:numRef>
          </c:val>
          <c:extLst>
            <c:ext xmlns:c16="http://schemas.microsoft.com/office/drawing/2014/chart" uri="{C3380CC4-5D6E-409C-BE32-E72D297353CC}">
              <c16:uniqueId val="{00000010-C2FB-4E51-9148-EF99260B3549}"/>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'F68'!$C$5</c:f>
              <c:strCache>
                <c:ptCount val="1"/>
                <c:pt idx="0">
                  <c:v>Valor de la producción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06BA-465D-AF29-121E59BA94C7}"/>
              </c:ext>
            </c:extLst>
          </c:dPt>
          <c:dPt>
            <c:idx val="21"/>
            <c:invertIfNegative val="0"/>
            <c:bubble3D val="0"/>
            <c:spPr>
              <a:solidFill>
                <a:srgbClr val="7C878E"/>
              </a:solidFill>
              <a:ln>
                <a:noFill/>
              </a:ln>
              <a:effectLst/>
            </c:spPr>
            <c:extLst>
              <c:ext xmlns:c16="http://schemas.microsoft.com/office/drawing/2014/chart" uri="{C3380CC4-5D6E-409C-BE32-E72D297353CC}">
                <c16:uniqueId val="{00000003-06BA-465D-AF29-121E59BA94C7}"/>
              </c:ext>
            </c:extLst>
          </c:dPt>
          <c:dPt>
            <c:idx val="33"/>
            <c:invertIfNegative val="0"/>
            <c:bubble3D val="0"/>
            <c:spPr>
              <a:solidFill>
                <a:srgbClr val="7C878E"/>
              </a:solidFill>
              <a:ln>
                <a:noFill/>
              </a:ln>
              <a:effectLst/>
            </c:spPr>
            <c:extLst>
              <c:ext xmlns:c16="http://schemas.microsoft.com/office/drawing/2014/chart" uri="{C3380CC4-5D6E-409C-BE32-E72D297353CC}">
                <c16:uniqueId val="{00000005-06BA-465D-AF29-121E59BA94C7}"/>
              </c:ext>
            </c:extLst>
          </c:dPt>
          <c:dPt>
            <c:idx val="45"/>
            <c:invertIfNegative val="0"/>
            <c:bubble3D val="0"/>
            <c:spPr>
              <a:solidFill>
                <a:srgbClr val="7C878E"/>
              </a:solidFill>
              <a:ln>
                <a:noFill/>
              </a:ln>
              <a:effectLst/>
            </c:spPr>
            <c:extLst>
              <c:ext xmlns:c16="http://schemas.microsoft.com/office/drawing/2014/chart" uri="{C3380CC4-5D6E-409C-BE32-E72D297353CC}">
                <c16:uniqueId val="{00000007-06BA-465D-AF29-121E59BA94C7}"/>
              </c:ext>
            </c:extLst>
          </c:dPt>
          <c:dPt>
            <c:idx val="57"/>
            <c:invertIfNegative val="0"/>
            <c:bubble3D val="0"/>
            <c:spPr>
              <a:solidFill>
                <a:srgbClr val="7C878E"/>
              </a:solidFill>
              <a:ln>
                <a:noFill/>
              </a:ln>
              <a:effectLst/>
            </c:spPr>
            <c:extLst>
              <c:ext xmlns:c16="http://schemas.microsoft.com/office/drawing/2014/chart" uri="{C3380CC4-5D6E-409C-BE32-E72D297353CC}">
                <c16:uniqueId val="{00000009-06BA-465D-AF29-121E59BA94C7}"/>
              </c:ext>
            </c:extLst>
          </c:dPt>
          <c:dPt>
            <c:idx val="69"/>
            <c:invertIfNegative val="0"/>
            <c:bubble3D val="0"/>
            <c:spPr>
              <a:solidFill>
                <a:srgbClr val="7C878E"/>
              </a:solidFill>
              <a:ln>
                <a:noFill/>
              </a:ln>
              <a:effectLst/>
            </c:spPr>
            <c:extLst>
              <c:ext xmlns:c16="http://schemas.microsoft.com/office/drawing/2014/chart" uri="{C3380CC4-5D6E-409C-BE32-E72D297353CC}">
                <c16:uniqueId val="{0000000B-06BA-465D-AF29-121E59BA94C7}"/>
              </c:ext>
            </c:extLst>
          </c:dPt>
          <c:dPt>
            <c:idx val="81"/>
            <c:invertIfNegative val="0"/>
            <c:bubble3D val="0"/>
            <c:spPr>
              <a:solidFill>
                <a:srgbClr val="FBBB27"/>
              </a:solidFill>
              <a:ln>
                <a:noFill/>
              </a:ln>
              <a:effectLst/>
            </c:spPr>
            <c:extLst>
              <c:ext xmlns:c16="http://schemas.microsoft.com/office/drawing/2014/chart" uri="{C3380CC4-5D6E-409C-BE32-E72D297353CC}">
                <c16:uniqueId val="{0000000D-06BA-465D-AF29-121E59BA94C7}"/>
              </c:ext>
            </c:extLst>
          </c:dPt>
          <c:cat>
            <c:multiLvlStrRef>
              <c:f>'F68'!$A$6:$B$87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'F68'!$C$6:$C$87</c:f>
              <c:numCache>
                <c:formatCode>#,##0</c:formatCode>
                <c:ptCount val="82"/>
                <c:pt idx="0">
                  <c:v>1894</c:v>
                </c:pt>
                <c:pt idx="1">
                  <c:v>2285</c:v>
                </c:pt>
                <c:pt idx="2">
                  <c:v>1952</c:v>
                </c:pt>
                <c:pt idx="3">
                  <c:v>2175</c:v>
                </c:pt>
                <c:pt idx="4">
                  <c:v>2036</c:v>
                </c:pt>
                <c:pt idx="5">
                  <c:v>2248</c:v>
                </c:pt>
                <c:pt idx="6">
                  <c:v>2349</c:v>
                </c:pt>
                <c:pt idx="7">
                  <c:v>2738</c:v>
                </c:pt>
                <c:pt idx="8">
                  <c:v>2492</c:v>
                </c:pt>
                <c:pt idx="9">
                  <c:v>2368</c:v>
                </c:pt>
                <c:pt idx="10">
                  <c:v>2485</c:v>
                </c:pt>
                <c:pt idx="11">
                  <c:v>2407</c:v>
                </c:pt>
                <c:pt idx="12">
                  <c:v>1574</c:v>
                </c:pt>
                <c:pt idx="13">
                  <c:v>1679</c:v>
                </c:pt>
                <c:pt idx="14">
                  <c:v>1650</c:v>
                </c:pt>
                <c:pt idx="15">
                  <c:v>1610</c:v>
                </c:pt>
                <c:pt idx="16">
                  <c:v>1984</c:v>
                </c:pt>
                <c:pt idx="17">
                  <c:v>1978</c:v>
                </c:pt>
                <c:pt idx="18">
                  <c:v>1690</c:v>
                </c:pt>
                <c:pt idx="19">
                  <c:v>2010</c:v>
                </c:pt>
                <c:pt idx="20">
                  <c:v>2003</c:v>
                </c:pt>
                <c:pt idx="21">
                  <c:v>1929</c:v>
                </c:pt>
                <c:pt idx="22">
                  <c:v>1942</c:v>
                </c:pt>
                <c:pt idx="23">
                  <c:v>2322</c:v>
                </c:pt>
                <c:pt idx="24">
                  <c:v>2209</c:v>
                </c:pt>
                <c:pt idx="25">
                  <c:v>1868</c:v>
                </c:pt>
                <c:pt idx="26">
                  <c:v>2666</c:v>
                </c:pt>
                <c:pt idx="27">
                  <c:v>2330</c:v>
                </c:pt>
                <c:pt idx="28">
                  <c:v>2616</c:v>
                </c:pt>
                <c:pt idx="29">
                  <c:v>2318</c:v>
                </c:pt>
                <c:pt idx="30">
                  <c:v>2121</c:v>
                </c:pt>
                <c:pt idx="31">
                  <c:v>2911</c:v>
                </c:pt>
                <c:pt idx="32">
                  <c:v>3073</c:v>
                </c:pt>
                <c:pt idx="33">
                  <c:v>2490</c:v>
                </c:pt>
                <c:pt idx="34">
                  <c:v>2202</c:v>
                </c:pt>
                <c:pt idx="35">
                  <c:v>2032</c:v>
                </c:pt>
                <c:pt idx="36">
                  <c:v>2582</c:v>
                </c:pt>
                <c:pt idx="37">
                  <c:v>2683</c:v>
                </c:pt>
                <c:pt idx="38">
                  <c:v>1919</c:v>
                </c:pt>
                <c:pt idx="39">
                  <c:v>2240</c:v>
                </c:pt>
                <c:pt idx="40">
                  <c:v>2186</c:v>
                </c:pt>
                <c:pt idx="41">
                  <c:v>2147</c:v>
                </c:pt>
                <c:pt idx="42">
                  <c:v>2085</c:v>
                </c:pt>
                <c:pt idx="43">
                  <c:v>2495</c:v>
                </c:pt>
                <c:pt idx="44">
                  <c:v>2257</c:v>
                </c:pt>
                <c:pt idx="45">
                  <c:v>2399</c:v>
                </c:pt>
                <c:pt idx="46">
                  <c:v>2525</c:v>
                </c:pt>
                <c:pt idx="47">
                  <c:v>2284</c:v>
                </c:pt>
                <c:pt idx="48">
                  <c:v>1934</c:v>
                </c:pt>
                <c:pt idx="49">
                  <c:v>2184</c:v>
                </c:pt>
                <c:pt idx="50">
                  <c:v>2230</c:v>
                </c:pt>
                <c:pt idx="51">
                  <c:v>2506</c:v>
                </c:pt>
                <c:pt idx="52">
                  <c:v>2653</c:v>
                </c:pt>
                <c:pt idx="53">
                  <c:v>2856</c:v>
                </c:pt>
                <c:pt idx="54">
                  <c:v>2113</c:v>
                </c:pt>
                <c:pt idx="55">
                  <c:v>2341</c:v>
                </c:pt>
                <c:pt idx="56">
                  <c:v>2139</c:v>
                </c:pt>
                <c:pt idx="57">
                  <c:v>2328</c:v>
                </c:pt>
                <c:pt idx="58">
                  <c:v>2188</c:v>
                </c:pt>
                <c:pt idx="59">
                  <c:v>2739</c:v>
                </c:pt>
                <c:pt idx="60">
                  <c:v>1934</c:v>
                </c:pt>
                <c:pt idx="61">
                  <c:v>1841</c:v>
                </c:pt>
                <c:pt idx="62">
                  <c:v>2015</c:v>
                </c:pt>
                <c:pt idx="63">
                  <c:v>1960</c:v>
                </c:pt>
                <c:pt idx="64">
                  <c:v>2496</c:v>
                </c:pt>
                <c:pt idx="65">
                  <c:v>2083</c:v>
                </c:pt>
                <c:pt idx="66">
                  <c:v>2384</c:v>
                </c:pt>
                <c:pt idx="67">
                  <c:v>2830</c:v>
                </c:pt>
                <c:pt idx="68">
                  <c:v>1910</c:v>
                </c:pt>
                <c:pt idx="69">
                  <c:v>2292</c:v>
                </c:pt>
                <c:pt idx="70">
                  <c:v>1740</c:v>
                </c:pt>
                <c:pt idx="71">
                  <c:v>2804</c:v>
                </c:pt>
                <c:pt idx="72">
                  <c:v>1818</c:v>
                </c:pt>
                <c:pt idx="73">
                  <c:v>1746</c:v>
                </c:pt>
                <c:pt idx="74">
                  <c:v>2002</c:v>
                </c:pt>
                <c:pt idx="75">
                  <c:v>1741</c:v>
                </c:pt>
                <c:pt idx="76">
                  <c:v>1806</c:v>
                </c:pt>
                <c:pt idx="77">
                  <c:v>1785</c:v>
                </c:pt>
                <c:pt idx="78">
                  <c:v>1772</c:v>
                </c:pt>
                <c:pt idx="79">
                  <c:v>1901</c:v>
                </c:pt>
                <c:pt idx="80">
                  <c:v>1860</c:v>
                </c:pt>
                <c:pt idx="81">
                  <c:v>1935</c:v>
                </c:pt>
              </c:numCache>
            </c:numRef>
          </c:val>
          <c:extLst>
            <c:ext xmlns:c16="http://schemas.microsoft.com/office/drawing/2014/chart" uri="{C3380CC4-5D6E-409C-BE32-E72D297353CC}">
              <c16:uniqueId val="{0000000E-06BA-465D-AF29-121E59BA94C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'F68'!$D$5</c:f>
              <c:strCache>
                <c:ptCount val="1"/>
                <c:pt idx="0">
                  <c:v>Promedio</c:v>
                </c:pt>
              </c:strCache>
            </c:strRef>
          </c:tx>
          <c:spPr>
            <a:ln w="28575" cap="rnd">
              <a:solidFill>
                <a:srgbClr val="B69630"/>
              </a:solidFill>
              <a:round/>
            </a:ln>
            <a:effectLst/>
          </c:spPr>
          <c:marker>
            <c:symbol val="none"/>
          </c:marker>
          <c:cat>
            <c:multiLvlStrRef>
              <c:f>'F68'!$A$6:$B$87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'F68'!$D$6:$D$87</c:f>
              <c:numCache>
                <c:formatCode>#,##0</c:formatCode>
                <c:ptCount val="82"/>
                <c:pt idx="0">
                  <c:v>2527</c:v>
                </c:pt>
                <c:pt idx="1">
                  <c:v>2538</c:v>
                </c:pt>
                <c:pt idx="2">
                  <c:v>2533</c:v>
                </c:pt>
                <c:pt idx="3">
                  <c:v>2562</c:v>
                </c:pt>
                <c:pt idx="4">
                  <c:v>2505</c:v>
                </c:pt>
                <c:pt idx="5">
                  <c:v>2471</c:v>
                </c:pt>
                <c:pt idx="6">
                  <c:v>2402</c:v>
                </c:pt>
                <c:pt idx="7">
                  <c:v>2367</c:v>
                </c:pt>
                <c:pt idx="8">
                  <c:v>2356</c:v>
                </c:pt>
                <c:pt idx="9">
                  <c:v>2336</c:v>
                </c:pt>
                <c:pt idx="10">
                  <c:v>2311</c:v>
                </c:pt>
                <c:pt idx="11">
                  <c:v>2286</c:v>
                </c:pt>
                <c:pt idx="12">
                  <c:v>2259</c:v>
                </c:pt>
                <c:pt idx="13">
                  <c:v>2209</c:v>
                </c:pt>
                <c:pt idx="14">
                  <c:v>2183</c:v>
                </c:pt>
                <c:pt idx="15">
                  <c:v>2136</c:v>
                </c:pt>
                <c:pt idx="16">
                  <c:v>2132</c:v>
                </c:pt>
                <c:pt idx="17">
                  <c:v>2110</c:v>
                </c:pt>
                <c:pt idx="18">
                  <c:v>2055</c:v>
                </c:pt>
                <c:pt idx="19">
                  <c:v>1994</c:v>
                </c:pt>
                <c:pt idx="20">
                  <c:v>1953</c:v>
                </c:pt>
                <c:pt idx="21">
                  <c:v>1917</c:v>
                </c:pt>
                <c:pt idx="22">
                  <c:v>1871</c:v>
                </c:pt>
                <c:pt idx="23">
                  <c:v>1864</c:v>
                </c:pt>
                <c:pt idx="24">
                  <c:v>1917</c:v>
                </c:pt>
                <c:pt idx="25">
                  <c:v>1933</c:v>
                </c:pt>
                <c:pt idx="26">
                  <c:v>2018</c:v>
                </c:pt>
                <c:pt idx="27">
                  <c:v>2078</c:v>
                </c:pt>
                <c:pt idx="28">
                  <c:v>2130</c:v>
                </c:pt>
                <c:pt idx="29">
                  <c:v>2159</c:v>
                </c:pt>
                <c:pt idx="30">
                  <c:v>2195</c:v>
                </c:pt>
                <c:pt idx="31">
                  <c:v>2270</c:v>
                </c:pt>
                <c:pt idx="32">
                  <c:v>2359</c:v>
                </c:pt>
                <c:pt idx="33">
                  <c:v>2406</c:v>
                </c:pt>
                <c:pt idx="34">
                  <c:v>2427</c:v>
                </c:pt>
                <c:pt idx="35">
                  <c:v>2403</c:v>
                </c:pt>
                <c:pt idx="36">
                  <c:v>2434</c:v>
                </c:pt>
                <c:pt idx="37">
                  <c:v>2502</c:v>
                </c:pt>
                <c:pt idx="38">
                  <c:v>2440</c:v>
                </c:pt>
                <c:pt idx="39">
                  <c:v>2432</c:v>
                </c:pt>
                <c:pt idx="40">
                  <c:v>2397</c:v>
                </c:pt>
                <c:pt idx="41">
                  <c:v>2382</c:v>
                </c:pt>
                <c:pt idx="42">
                  <c:v>2379</c:v>
                </c:pt>
                <c:pt idx="43">
                  <c:v>2345</c:v>
                </c:pt>
                <c:pt idx="44">
                  <c:v>2277</c:v>
                </c:pt>
                <c:pt idx="45">
                  <c:v>2269</c:v>
                </c:pt>
                <c:pt idx="46">
                  <c:v>2296</c:v>
                </c:pt>
                <c:pt idx="47">
                  <c:v>2317</c:v>
                </c:pt>
                <c:pt idx="48">
                  <c:v>2263</c:v>
                </c:pt>
                <c:pt idx="49">
                  <c:v>2221</c:v>
                </c:pt>
                <c:pt idx="50">
                  <c:v>2247</c:v>
                </c:pt>
                <c:pt idx="51">
                  <c:v>2269</c:v>
                </c:pt>
                <c:pt idx="52">
                  <c:v>2308</c:v>
                </c:pt>
                <c:pt idx="53">
                  <c:v>2367</c:v>
                </c:pt>
                <c:pt idx="54">
                  <c:v>2370</c:v>
                </c:pt>
                <c:pt idx="55">
                  <c:v>2357</c:v>
                </c:pt>
                <c:pt idx="56">
                  <c:v>2347</c:v>
                </c:pt>
                <c:pt idx="57">
                  <c:v>2341</c:v>
                </c:pt>
                <c:pt idx="58">
                  <c:v>2313</c:v>
                </c:pt>
                <c:pt idx="59">
                  <c:v>2351</c:v>
                </c:pt>
                <c:pt idx="60">
                  <c:v>2351</c:v>
                </c:pt>
                <c:pt idx="61">
                  <c:v>2322</c:v>
                </c:pt>
                <c:pt idx="62">
                  <c:v>2304</c:v>
                </c:pt>
                <c:pt idx="63">
                  <c:v>2259</c:v>
                </c:pt>
                <c:pt idx="64">
                  <c:v>2246</c:v>
                </c:pt>
                <c:pt idx="65">
                  <c:v>2181</c:v>
                </c:pt>
                <c:pt idx="66">
                  <c:v>2204</c:v>
                </c:pt>
                <c:pt idx="67">
                  <c:v>2245</c:v>
                </c:pt>
                <c:pt idx="68">
                  <c:v>2226</c:v>
                </c:pt>
                <c:pt idx="69">
                  <c:v>2223</c:v>
                </c:pt>
                <c:pt idx="70">
                  <c:v>2185</c:v>
                </c:pt>
                <c:pt idx="71">
                  <c:v>2191</c:v>
                </c:pt>
                <c:pt idx="72">
                  <c:v>2181</c:v>
                </c:pt>
                <c:pt idx="73">
                  <c:v>2173</c:v>
                </c:pt>
                <c:pt idx="74">
                  <c:v>2172</c:v>
                </c:pt>
                <c:pt idx="75">
                  <c:v>2154</c:v>
                </c:pt>
                <c:pt idx="76">
                  <c:v>2096</c:v>
                </c:pt>
                <c:pt idx="77">
                  <c:v>2072</c:v>
                </c:pt>
                <c:pt idx="78">
                  <c:v>2021</c:v>
                </c:pt>
                <c:pt idx="79">
                  <c:v>1943</c:v>
                </c:pt>
                <c:pt idx="80">
                  <c:v>1939</c:v>
                </c:pt>
                <c:pt idx="81">
                  <c:v>1909</c:v>
                </c:pt>
              </c:numCache>
            </c:numRef>
          </c:val>
          <c:smooth val="0"/>
          <c:extLst>
            <c:ext xmlns:c16="http://schemas.microsoft.com/office/drawing/2014/chart" uri="{C3380CC4-5D6E-409C-BE32-E72D297353CC}">
              <c16:uniqueId val="{0000000F-06BA-465D-AF29-121E59BA94C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'F69'!$C$5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52AA-46B6-84FE-D3B9599292EB}"/>
              </c:ext>
            </c:extLst>
          </c:dPt>
          <c:dPt>
            <c:idx val="21"/>
            <c:invertIfNegative val="0"/>
            <c:bubble3D val="0"/>
            <c:spPr>
              <a:solidFill>
                <a:srgbClr val="7C878E"/>
              </a:solidFill>
              <a:ln>
                <a:noFill/>
              </a:ln>
              <a:effectLst/>
            </c:spPr>
            <c:extLst>
              <c:ext xmlns:c16="http://schemas.microsoft.com/office/drawing/2014/chart" uri="{C3380CC4-5D6E-409C-BE32-E72D297353CC}">
                <c16:uniqueId val="{00000003-52AA-46B6-84FE-D3B9599292EB}"/>
              </c:ext>
            </c:extLst>
          </c:dPt>
          <c:dPt>
            <c:idx val="33"/>
            <c:invertIfNegative val="0"/>
            <c:bubble3D val="0"/>
            <c:spPr>
              <a:solidFill>
                <a:srgbClr val="7C878E"/>
              </a:solidFill>
              <a:ln>
                <a:noFill/>
              </a:ln>
              <a:effectLst/>
            </c:spPr>
            <c:extLst>
              <c:ext xmlns:c16="http://schemas.microsoft.com/office/drawing/2014/chart" uri="{C3380CC4-5D6E-409C-BE32-E72D297353CC}">
                <c16:uniqueId val="{00000005-52AA-46B6-84FE-D3B9599292EB}"/>
              </c:ext>
            </c:extLst>
          </c:dPt>
          <c:dPt>
            <c:idx val="45"/>
            <c:invertIfNegative val="0"/>
            <c:bubble3D val="0"/>
            <c:spPr>
              <a:solidFill>
                <a:srgbClr val="7C878E"/>
              </a:solidFill>
              <a:ln>
                <a:noFill/>
              </a:ln>
              <a:effectLst/>
            </c:spPr>
            <c:extLst>
              <c:ext xmlns:c16="http://schemas.microsoft.com/office/drawing/2014/chart" uri="{C3380CC4-5D6E-409C-BE32-E72D297353CC}">
                <c16:uniqueId val="{00000007-52AA-46B6-84FE-D3B9599292EB}"/>
              </c:ext>
            </c:extLst>
          </c:dPt>
          <c:dPt>
            <c:idx val="57"/>
            <c:invertIfNegative val="0"/>
            <c:bubble3D val="0"/>
            <c:spPr>
              <a:solidFill>
                <a:srgbClr val="7C878E"/>
              </a:solidFill>
              <a:ln>
                <a:noFill/>
              </a:ln>
              <a:effectLst/>
            </c:spPr>
            <c:extLst>
              <c:ext xmlns:c16="http://schemas.microsoft.com/office/drawing/2014/chart" uri="{C3380CC4-5D6E-409C-BE32-E72D297353CC}">
                <c16:uniqueId val="{00000009-52AA-46B6-84FE-D3B9599292EB}"/>
              </c:ext>
            </c:extLst>
          </c:dPt>
          <c:dPt>
            <c:idx val="69"/>
            <c:invertIfNegative val="0"/>
            <c:bubble3D val="0"/>
            <c:spPr>
              <a:solidFill>
                <a:srgbClr val="7C878E"/>
              </a:solidFill>
              <a:ln>
                <a:noFill/>
              </a:ln>
              <a:effectLst/>
            </c:spPr>
            <c:extLst>
              <c:ext xmlns:c16="http://schemas.microsoft.com/office/drawing/2014/chart" uri="{C3380CC4-5D6E-409C-BE32-E72D297353CC}">
                <c16:uniqueId val="{0000000B-52AA-46B6-84FE-D3B9599292EB}"/>
              </c:ext>
            </c:extLst>
          </c:dPt>
          <c:dPt>
            <c:idx val="81"/>
            <c:invertIfNegative val="0"/>
            <c:bubble3D val="0"/>
            <c:spPr>
              <a:solidFill>
                <a:srgbClr val="FBBB27"/>
              </a:solidFill>
              <a:ln>
                <a:noFill/>
              </a:ln>
              <a:effectLst/>
            </c:spPr>
            <c:extLst>
              <c:ext xmlns:c16="http://schemas.microsoft.com/office/drawing/2014/chart" uri="{C3380CC4-5D6E-409C-BE32-E72D297353CC}">
                <c16:uniqueId val="{0000000D-52AA-46B6-84FE-D3B9599292EB}"/>
              </c:ext>
            </c:extLst>
          </c:dPt>
          <c:cat>
            <c:multiLvlStrRef>
              <c:f>'F69'!$A$6:$B$87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'F69'!$C$6:$C$87</c:f>
              <c:numCache>
                <c:formatCode>#,##0</c:formatCode>
                <c:ptCount val="82"/>
                <c:pt idx="0">
                  <c:v>-0.5</c:v>
                </c:pt>
                <c:pt idx="1">
                  <c:v>1.6</c:v>
                </c:pt>
                <c:pt idx="2">
                  <c:v>2</c:v>
                </c:pt>
                <c:pt idx="3">
                  <c:v>5.4</c:v>
                </c:pt>
                <c:pt idx="4">
                  <c:v>2.1</c:v>
                </c:pt>
                <c:pt idx="5">
                  <c:v>0.4</c:v>
                </c:pt>
                <c:pt idx="6">
                  <c:v>-3.7</c:v>
                </c:pt>
                <c:pt idx="7">
                  <c:v>-7.2</c:v>
                </c:pt>
                <c:pt idx="8">
                  <c:v>-7.3</c:v>
                </c:pt>
                <c:pt idx="9">
                  <c:v>-8</c:v>
                </c:pt>
                <c:pt idx="10">
                  <c:v>-8.9</c:v>
                </c:pt>
                <c:pt idx="11">
                  <c:v>-10.3</c:v>
                </c:pt>
                <c:pt idx="12">
                  <c:v>-10.6</c:v>
                </c:pt>
                <c:pt idx="13">
                  <c:v>-13</c:v>
                </c:pt>
                <c:pt idx="14">
                  <c:v>-13.8</c:v>
                </c:pt>
                <c:pt idx="15">
                  <c:v>-16.600000000000001</c:v>
                </c:pt>
                <c:pt idx="16">
                  <c:v>-14.9</c:v>
                </c:pt>
                <c:pt idx="17">
                  <c:v>-14.6</c:v>
                </c:pt>
                <c:pt idx="18">
                  <c:v>-14.5</c:v>
                </c:pt>
                <c:pt idx="19">
                  <c:v>-15.8</c:v>
                </c:pt>
                <c:pt idx="20">
                  <c:v>-17.100000000000001</c:v>
                </c:pt>
                <c:pt idx="21">
                  <c:v>-18</c:v>
                </c:pt>
                <c:pt idx="22">
                  <c:v>-19</c:v>
                </c:pt>
                <c:pt idx="23">
                  <c:v>-18.399999999999999</c:v>
                </c:pt>
                <c:pt idx="24">
                  <c:v>-15.1</c:v>
                </c:pt>
                <c:pt idx="25">
                  <c:v>-12.5</c:v>
                </c:pt>
                <c:pt idx="26">
                  <c:v>-7.6</c:v>
                </c:pt>
                <c:pt idx="27">
                  <c:v>-2.7</c:v>
                </c:pt>
                <c:pt idx="28">
                  <c:v>-0.1</c:v>
                </c:pt>
                <c:pt idx="29">
                  <c:v>2.2999999999999998</c:v>
                </c:pt>
                <c:pt idx="30">
                  <c:v>6.8</c:v>
                </c:pt>
                <c:pt idx="31">
                  <c:v>13.8</c:v>
                </c:pt>
                <c:pt idx="32">
                  <c:v>20.8</c:v>
                </c:pt>
                <c:pt idx="33">
                  <c:v>25.5</c:v>
                </c:pt>
                <c:pt idx="34">
                  <c:v>29.7</c:v>
                </c:pt>
                <c:pt idx="35">
                  <c:v>28.9</c:v>
                </c:pt>
                <c:pt idx="36">
                  <c:v>27</c:v>
                </c:pt>
                <c:pt idx="37">
                  <c:v>29.4</c:v>
                </c:pt>
                <c:pt idx="38">
                  <c:v>20.9</c:v>
                </c:pt>
                <c:pt idx="39">
                  <c:v>17.100000000000001</c:v>
                </c:pt>
                <c:pt idx="40">
                  <c:v>12.5</c:v>
                </c:pt>
                <c:pt idx="41">
                  <c:v>10.4</c:v>
                </c:pt>
                <c:pt idx="42">
                  <c:v>8.4</c:v>
                </c:pt>
                <c:pt idx="43">
                  <c:v>3.3</c:v>
                </c:pt>
                <c:pt idx="44">
                  <c:v>-3.5</c:v>
                </c:pt>
                <c:pt idx="45">
                  <c:v>-5.7</c:v>
                </c:pt>
                <c:pt idx="46">
                  <c:v>-5.4</c:v>
                </c:pt>
                <c:pt idx="47">
                  <c:v>-3.6</c:v>
                </c:pt>
                <c:pt idx="48">
                  <c:v>-7</c:v>
                </c:pt>
                <c:pt idx="49">
                  <c:v>-11.2</c:v>
                </c:pt>
                <c:pt idx="50">
                  <c:v>-7.9</c:v>
                </c:pt>
                <c:pt idx="51">
                  <c:v>-6.7</c:v>
                </c:pt>
                <c:pt idx="52">
                  <c:v>-3.7</c:v>
                </c:pt>
                <c:pt idx="53">
                  <c:v>-0.6</c:v>
                </c:pt>
                <c:pt idx="54">
                  <c:v>-0.4</c:v>
                </c:pt>
                <c:pt idx="55">
                  <c:v>0.5</c:v>
                </c:pt>
                <c:pt idx="56">
                  <c:v>3.1</c:v>
                </c:pt>
                <c:pt idx="57">
                  <c:v>3.2</c:v>
                </c:pt>
                <c:pt idx="58">
                  <c:v>0.8</c:v>
                </c:pt>
                <c:pt idx="59">
                  <c:v>1.5</c:v>
                </c:pt>
                <c:pt idx="60">
                  <c:v>3.9</c:v>
                </c:pt>
                <c:pt idx="61">
                  <c:v>4.5999999999999996</c:v>
                </c:pt>
                <c:pt idx="62">
                  <c:v>2.6</c:v>
                </c:pt>
                <c:pt idx="63">
                  <c:v>-0.5</c:v>
                </c:pt>
                <c:pt idx="64">
                  <c:v>-2.7</c:v>
                </c:pt>
                <c:pt idx="65">
                  <c:v>-7.9</c:v>
                </c:pt>
                <c:pt idx="66">
                  <c:v>-7</c:v>
                </c:pt>
                <c:pt idx="67">
                  <c:v>-4.8</c:v>
                </c:pt>
                <c:pt idx="68">
                  <c:v>-5.2</c:v>
                </c:pt>
                <c:pt idx="69">
                  <c:v>-5.0999999999999996</c:v>
                </c:pt>
                <c:pt idx="70">
                  <c:v>-5.5</c:v>
                </c:pt>
                <c:pt idx="71">
                  <c:v>-6.8</c:v>
                </c:pt>
                <c:pt idx="72">
                  <c:v>-7.2</c:v>
                </c:pt>
                <c:pt idx="73">
                  <c:v>-6.4</c:v>
                </c:pt>
                <c:pt idx="74">
                  <c:v>-5.7</c:v>
                </c:pt>
                <c:pt idx="75">
                  <c:v>-4.5999999999999996</c:v>
                </c:pt>
                <c:pt idx="76">
                  <c:v>-6.7</c:v>
                </c:pt>
                <c:pt idx="77">
                  <c:v>-5</c:v>
                </c:pt>
                <c:pt idx="78">
                  <c:v>-8.3000000000000007</c:v>
                </c:pt>
                <c:pt idx="79">
                  <c:v>-13.4</c:v>
                </c:pt>
                <c:pt idx="80">
                  <c:v>-12.9</c:v>
                </c:pt>
                <c:pt idx="81">
                  <c:v>-14.1</c:v>
                </c:pt>
              </c:numCache>
            </c:numRef>
          </c:val>
          <c:extLst>
            <c:ext xmlns:c16="http://schemas.microsoft.com/office/drawing/2014/chart" uri="{C3380CC4-5D6E-409C-BE32-E72D297353CC}">
              <c16:uniqueId val="{0000000E-52AA-46B6-84FE-D3B9599292E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'F69'!$D$5</c:f>
              <c:strCache>
                <c:ptCount val="1"/>
                <c:pt idx="0">
                  <c:v>Variación Promedio</c:v>
                </c:pt>
              </c:strCache>
            </c:strRef>
          </c:tx>
          <c:spPr>
            <a:ln w="28575" cap="rnd">
              <a:solidFill>
                <a:srgbClr val="B69630"/>
              </a:solidFill>
              <a:round/>
            </a:ln>
            <a:effectLst/>
          </c:spPr>
          <c:marker>
            <c:symbol val="none"/>
          </c:marker>
          <c:cat>
            <c:multiLvlStrRef>
              <c:f>'F69'!$A$6:$B$87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'F69'!$D$6:$D$87</c:f>
              <c:numCache>
                <c:formatCode>#,##0</c:formatCode>
                <c:ptCount val="82"/>
                <c:pt idx="0">
                  <c:v>3</c:v>
                </c:pt>
                <c:pt idx="1">
                  <c:v>2.4</c:v>
                </c:pt>
                <c:pt idx="2">
                  <c:v>2</c:v>
                </c:pt>
                <c:pt idx="3">
                  <c:v>2.1</c:v>
                </c:pt>
                <c:pt idx="4">
                  <c:v>1.9</c:v>
                </c:pt>
                <c:pt idx="5">
                  <c:v>1.6</c:v>
                </c:pt>
                <c:pt idx="6">
                  <c:v>1.1000000000000001</c:v>
                </c:pt>
                <c:pt idx="7">
                  <c:v>0.3</c:v>
                </c:pt>
                <c:pt idx="8">
                  <c:v>-0.5</c:v>
                </c:pt>
                <c:pt idx="9">
                  <c:v>-1.3</c:v>
                </c:pt>
                <c:pt idx="10">
                  <c:v>-2</c:v>
                </c:pt>
                <c:pt idx="11">
                  <c:v>-2.9</c:v>
                </c:pt>
                <c:pt idx="12">
                  <c:v>-3.7</c:v>
                </c:pt>
                <c:pt idx="13">
                  <c:v>-4.9000000000000004</c:v>
                </c:pt>
                <c:pt idx="14">
                  <c:v>-6.2</c:v>
                </c:pt>
                <c:pt idx="15">
                  <c:v>-8.1</c:v>
                </c:pt>
                <c:pt idx="16">
                  <c:v>-9.5</c:v>
                </c:pt>
                <c:pt idx="17">
                  <c:v>-10.7</c:v>
                </c:pt>
                <c:pt idx="18">
                  <c:v>-11.6</c:v>
                </c:pt>
                <c:pt idx="19">
                  <c:v>-12.3</c:v>
                </c:pt>
                <c:pt idx="20">
                  <c:v>-13.2</c:v>
                </c:pt>
                <c:pt idx="21">
                  <c:v>-14</c:v>
                </c:pt>
                <c:pt idx="22">
                  <c:v>-14.8</c:v>
                </c:pt>
                <c:pt idx="23">
                  <c:v>-15.5</c:v>
                </c:pt>
                <c:pt idx="24">
                  <c:v>-15.9</c:v>
                </c:pt>
                <c:pt idx="25">
                  <c:v>-15.9</c:v>
                </c:pt>
                <c:pt idx="26">
                  <c:v>-15.3</c:v>
                </c:pt>
                <c:pt idx="27">
                  <c:v>-14.2</c:v>
                </c:pt>
                <c:pt idx="28">
                  <c:v>-13</c:v>
                </c:pt>
                <c:pt idx="29">
                  <c:v>-11.5</c:v>
                </c:pt>
                <c:pt idx="30">
                  <c:v>-9.8000000000000007</c:v>
                </c:pt>
                <c:pt idx="31">
                  <c:v>-7.3</c:v>
                </c:pt>
                <c:pt idx="32">
                  <c:v>-4.0999999999999996</c:v>
                </c:pt>
                <c:pt idx="33">
                  <c:v>-0.5</c:v>
                </c:pt>
                <c:pt idx="34">
                  <c:v>3.5</c:v>
                </c:pt>
                <c:pt idx="35">
                  <c:v>7.5</c:v>
                </c:pt>
                <c:pt idx="36">
                  <c:v>11</c:v>
                </c:pt>
                <c:pt idx="37">
                  <c:v>14.5</c:v>
                </c:pt>
                <c:pt idx="38">
                  <c:v>16.899999999999999</c:v>
                </c:pt>
                <c:pt idx="39">
                  <c:v>18.5</c:v>
                </c:pt>
                <c:pt idx="40">
                  <c:v>19.600000000000001</c:v>
                </c:pt>
                <c:pt idx="41">
                  <c:v>20.2</c:v>
                </c:pt>
                <c:pt idx="42">
                  <c:v>20.399999999999999</c:v>
                </c:pt>
                <c:pt idx="43">
                  <c:v>19.5</c:v>
                </c:pt>
                <c:pt idx="44">
                  <c:v>17.5</c:v>
                </c:pt>
                <c:pt idx="45">
                  <c:v>14.9</c:v>
                </c:pt>
                <c:pt idx="46">
                  <c:v>11.9</c:v>
                </c:pt>
                <c:pt idx="47">
                  <c:v>9.1999999999999993</c:v>
                </c:pt>
                <c:pt idx="48">
                  <c:v>6.4</c:v>
                </c:pt>
                <c:pt idx="49">
                  <c:v>3</c:v>
                </c:pt>
                <c:pt idx="50">
                  <c:v>0.6</c:v>
                </c:pt>
                <c:pt idx="51">
                  <c:v>-1.4</c:v>
                </c:pt>
                <c:pt idx="52">
                  <c:v>-2.7</c:v>
                </c:pt>
                <c:pt idx="53">
                  <c:v>-3.6</c:v>
                </c:pt>
                <c:pt idx="54">
                  <c:v>-4.4000000000000004</c:v>
                </c:pt>
                <c:pt idx="55">
                  <c:v>-4.5999999999999996</c:v>
                </c:pt>
                <c:pt idx="56">
                  <c:v>-4.0999999999999996</c:v>
                </c:pt>
                <c:pt idx="57">
                  <c:v>-3.3</c:v>
                </c:pt>
                <c:pt idx="58">
                  <c:v>-2.8</c:v>
                </c:pt>
                <c:pt idx="59">
                  <c:v>-2.4</c:v>
                </c:pt>
                <c:pt idx="60">
                  <c:v>-1.5</c:v>
                </c:pt>
                <c:pt idx="61">
                  <c:v>-0.2</c:v>
                </c:pt>
                <c:pt idx="62">
                  <c:v>0.7</c:v>
                </c:pt>
                <c:pt idx="63">
                  <c:v>1.2</c:v>
                </c:pt>
                <c:pt idx="64">
                  <c:v>1.3</c:v>
                </c:pt>
                <c:pt idx="65">
                  <c:v>0.7</c:v>
                </c:pt>
                <c:pt idx="66">
                  <c:v>0.2</c:v>
                </c:pt>
                <c:pt idx="67">
                  <c:v>-0.3</c:v>
                </c:pt>
                <c:pt idx="68">
                  <c:v>-1</c:v>
                </c:pt>
                <c:pt idx="69">
                  <c:v>-1.6</c:v>
                </c:pt>
                <c:pt idx="70">
                  <c:v>-2.2000000000000002</c:v>
                </c:pt>
                <c:pt idx="71">
                  <c:v>-2.9</c:v>
                </c:pt>
                <c:pt idx="72">
                  <c:v>-3.8</c:v>
                </c:pt>
                <c:pt idx="73">
                  <c:v>-4.7</c:v>
                </c:pt>
                <c:pt idx="74">
                  <c:v>-5.4</c:v>
                </c:pt>
                <c:pt idx="75">
                  <c:v>-5.7</c:v>
                </c:pt>
                <c:pt idx="76">
                  <c:v>-6.1</c:v>
                </c:pt>
                <c:pt idx="77">
                  <c:v>-5.8</c:v>
                </c:pt>
                <c:pt idx="78">
                  <c:v>-5.9</c:v>
                </c:pt>
                <c:pt idx="79">
                  <c:v>-6.7</c:v>
                </c:pt>
                <c:pt idx="80">
                  <c:v>-7.3</c:v>
                </c:pt>
                <c:pt idx="81">
                  <c:v>-8.1</c:v>
                </c:pt>
              </c:numCache>
            </c:numRef>
          </c:val>
          <c:smooth val="0"/>
          <c:extLst>
            <c:ext xmlns:c16="http://schemas.microsoft.com/office/drawing/2014/chart" uri="{C3380CC4-5D6E-409C-BE32-E72D297353CC}">
              <c16:uniqueId val="{0000000F-52AA-46B6-84FE-D3B9599292E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906-4E49-BFAC-F455730F5CC5}"/>
              </c:ext>
            </c:extLst>
          </c:dPt>
          <c:dPt>
            <c:idx val="1"/>
            <c:invertIfNegative val="0"/>
            <c:bubble3D val="0"/>
            <c:spPr>
              <a:solidFill>
                <a:srgbClr val="7C878E"/>
              </a:solidFill>
              <a:ln>
                <a:noFill/>
              </a:ln>
              <a:effectLst/>
            </c:spPr>
            <c:extLst>
              <c:ext xmlns:c16="http://schemas.microsoft.com/office/drawing/2014/chart" uri="{C3380CC4-5D6E-409C-BE32-E72D297353CC}">
                <c16:uniqueId val="{00000003-4906-4E49-BFAC-F455730F5CC5}"/>
              </c:ext>
            </c:extLst>
          </c:dPt>
          <c:dPt>
            <c:idx val="2"/>
            <c:invertIfNegative val="0"/>
            <c:bubble3D val="0"/>
            <c:spPr>
              <a:solidFill>
                <a:srgbClr val="7C878E"/>
              </a:solidFill>
              <a:ln>
                <a:noFill/>
              </a:ln>
              <a:effectLst/>
            </c:spPr>
            <c:extLst>
              <c:ext xmlns:c16="http://schemas.microsoft.com/office/drawing/2014/chart" uri="{C3380CC4-5D6E-409C-BE32-E72D297353CC}">
                <c16:uniqueId val="{00000005-4906-4E49-BFAC-F455730F5CC5}"/>
              </c:ext>
            </c:extLst>
          </c:dPt>
          <c:dPt>
            <c:idx val="3"/>
            <c:invertIfNegative val="0"/>
            <c:bubble3D val="0"/>
            <c:spPr>
              <a:solidFill>
                <a:srgbClr val="7C878E"/>
              </a:solidFill>
              <a:ln>
                <a:noFill/>
              </a:ln>
              <a:effectLst/>
            </c:spPr>
            <c:extLst>
              <c:ext xmlns:c16="http://schemas.microsoft.com/office/drawing/2014/chart" uri="{C3380CC4-5D6E-409C-BE32-E72D297353CC}">
                <c16:uniqueId val="{00000007-4906-4E49-BFAC-F455730F5CC5}"/>
              </c:ext>
            </c:extLst>
          </c:dPt>
          <c:dPt>
            <c:idx val="4"/>
            <c:invertIfNegative val="0"/>
            <c:bubble3D val="0"/>
            <c:spPr>
              <a:solidFill>
                <a:srgbClr val="7C878E"/>
              </a:solidFill>
              <a:ln>
                <a:noFill/>
              </a:ln>
              <a:effectLst/>
            </c:spPr>
            <c:extLst>
              <c:ext xmlns:c16="http://schemas.microsoft.com/office/drawing/2014/chart" uri="{C3380CC4-5D6E-409C-BE32-E72D297353CC}">
                <c16:uniqueId val="{00000009-4906-4E49-BFAC-F455730F5CC5}"/>
              </c:ext>
            </c:extLst>
          </c:dPt>
          <c:dPt>
            <c:idx val="5"/>
            <c:invertIfNegative val="0"/>
            <c:bubble3D val="0"/>
            <c:spPr>
              <a:solidFill>
                <a:srgbClr val="7C878E"/>
              </a:solidFill>
              <a:ln>
                <a:noFill/>
              </a:ln>
              <a:effectLst/>
            </c:spPr>
            <c:extLst>
              <c:ext xmlns:c16="http://schemas.microsoft.com/office/drawing/2014/chart" uri="{C3380CC4-5D6E-409C-BE32-E72D297353CC}">
                <c16:uniqueId val="{0000000B-4906-4E49-BFAC-F455730F5CC5}"/>
              </c:ext>
            </c:extLst>
          </c:dPt>
          <c:dPt>
            <c:idx val="6"/>
            <c:invertIfNegative val="0"/>
            <c:bubble3D val="0"/>
            <c:spPr>
              <a:solidFill>
                <a:srgbClr val="7C878E"/>
              </a:solidFill>
              <a:ln>
                <a:noFill/>
              </a:ln>
              <a:effectLst/>
            </c:spPr>
            <c:extLst>
              <c:ext xmlns:c16="http://schemas.microsoft.com/office/drawing/2014/chart" uri="{C3380CC4-5D6E-409C-BE32-E72D297353CC}">
                <c16:uniqueId val="{0000000D-4906-4E49-BFAC-F455730F5CC5}"/>
              </c:ext>
            </c:extLst>
          </c:dPt>
          <c:dPt>
            <c:idx val="7"/>
            <c:invertIfNegative val="0"/>
            <c:bubble3D val="0"/>
            <c:spPr>
              <a:solidFill>
                <a:srgbClr val="7C878E"/>
              </a:solidFill>
              <a:ln>
                <a:noFill/>
              </a:ln>
              <a:effectLst/>
            </c:spPr>
            <c:extLst>
              <c:ext xmlns:c16="http://schemas.microsoft.com/office/drawing/2014/chart" uri="{C3380CC4-5D6E-409C-BE32-E72D297353CC}">
                <c16:uniqueId val="{0000000F-4906-4E49-BFAC-F455730F5CC5}"/>
              </c:ext>
            </c:extLst>
          </c:dPt>
          <c:dPt>
            <c:idx val="8"/>
            <c:invertIfNegative val="0"/>
            <c:bubble3D val="0"/>
            <c:spPr>
              <a:solidFill>
                <a:srgbClr val="7C878E"/>
              </a:solidFill>
              <a:ln>
                <a:noFill/>
              </a:ln>
              <a:effectLst/>
            </c:spPr>
            <c:extLst>
              <c:ext xmlns:c16="http://schemas.microsoft.com/office/drawing/2014/chart" uri="{C3380CC4-5D6E-409C-BE32-E72D297353CC}">
                <c16:uniqueId val="{00000011-4906-4E49-BFAC-F455730F5CC5}"/>
              </c:ext>
            </c:extLst>
          </c:dPt>
          <c:dPt>
            <c:idx val="9"/>
            <c:invertIfNegative val="0"/>
            <c:bubble3D val="0"/>
            <c:spPr>
              <a:solidFill>
                <a:srgbClr val="7C878E"/>
              </a:solidFill>
              <a:ln>
                <a:noFill/>
              </a:ln>
              <a:effectLst/>
            </c:spPr>
            <c:extLst>
              <c:ext xmlns:c16="http://schemas.microsoft.com/office/drawing/2014/chart" uri="{C3380CC4-5D6E-409C-BE32-E72D297353CC}">
                <c16:uniqueId val="{00000013-4906-4E49-BFAC-F455730F5CC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906-4E49-BFAC-F455730F5CC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906-4E49-BFAC-F455730F5CC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906-4E49-BFAC-F455730F5CC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906-4E49-BFAC-F455730F5CC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906-4E49-BFAC-F455730F5CC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906-4E49-BFAC-F455730F5CC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906-4E49-BFAC-F455730F5CC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906-4E49-BFAC-F455730F5CC5}"/>
              </c:ext>
            </c:extLst>
          </c:dPt>
          <c:dPt>
            <c:idx val="29"/>
            <c:invertIfNegative val="0"/>
            <c:bubble3D val="0"/>
            <c:spPr>
              <a:solidFill>
                <a:srgbClr val="FBBB27"/>
              </a:solidFill>
              <a:ln>
                <a:noFill/>
              </a:ln>
              <a:effectLst/>
            </c:spPr>
            <c:extLst>
              <c:ext xmlns:c16="http://schemas.microsoft.com/office/drawing/2014/chart" uri="{C3380CC4-5D6E-409C-BE32-E72D297353CC}">
                <c16:uniqueId val="{00000025-4906-4E49-BFAC-F455730F5CC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'F70'!$A$6:$A$37</c:f>
              <c:strCache>
                <c:ptCount val="32"/>
                <c:pt idx="0">
                  <c:v>Tlaxcala</c:v>
                </c:pt>
                <c:pt idx="1">
                  <c:v>Zacatecas</c:v>
                </c:pt>
                <c:pt idx="2">
                  <c:v>Nayarit</c:v>
                </c:pt>
                <c:pt idx="3">
                  <c:v>Oaxaca</c:v>
                </c:pt>
                <c:pt idx="4">
                  <c:v>Guerrero</c:v>
                </c:pt>
                <c:pt idx="5">
                  <c:v>Morelos</c:v>
                </c:pt>
                <c:pt idx="6">
                  <c:v>Chiapas</c:v>
                </c:pt>
                <c:pt idx="7">
                  <c:v>Michoacán</c:v>
                </c:pt>
                <c:pt idx="8">
                  <c:v>Hidalgo</c:v>
                </c:pt>
                <c:pt idx="9">
                  <c:v>Baja California Sur</c:v>
                </c:pt>
                <c:pt idx="10">
                  <c:v>Durango</c:v>
                </c:pt>
                <c:pt idx="11">
                  <c:v>Aguascalientes</c:v>
                </c:pt>
                <c:pt idx="12">
                  <c:v>Sinaloa</c:v>
                </c:pt>
                <c:pt idx="13">
                  <c:v>Tabasco</c:v>
                </c:pt>
                <c:pt idx="14">
                  <c:v>Colima</c:v>
                </c:pt>
                <c:pt idx="15">
                  <c:v>Puebla</c:v>
                </c:pt>
                <c:pt idx="16">
                  <c:v>San Luis Potosí</c:v>
                </c:pt>
                <c:pt idx="17">
                  <c:v>Yucatán</c:v>
                </c:pt>
                <c:pt idx="18">
                  <c:v>Querétaro</c:v>
                </c:pt>
                <c:pt idx="19">
                  <c:v>Coahuila</c:v>
                </c:pt>
                <c:pt idx="20">
                  <c:v>Baja California</c:v>
                </c:pt>
                <c:pt idx="21">
                  <c:v>Campeche</c:v>
                </c:pt>
                <c:pt idx="22">
                  <c:v>Quintana Roo</c:v>
                </c:pt>
                <c:pt idx="23">
                  <c:v>Chihuahua</c:v>
                </c:pt>
                <c:pt idx="24">
                  <c:v>Sonora</c:v>
                </c:pt>
                <c:pt idx="25">
                  <c:v>Veracruz</c:v>
                </c:pt>
                <c:pt idx="26">
                  <c:v>Guanajuato</c:v>
                </c:pt>
                <c:pt idx="27">
                  <c:v>Tamaulipas</c:v>
                </c:pt>
                <c:pt idx="28">
                  <c:v>Ciudad de México</c:v>
                </c:pt>
                <c:pt idx="29">
                  <c:v>Jalisco</c:v>
                </c:pt>
                <c:pt idx="30">
                  <c:v>Estado de México</c:v>
                </c:pt>
                <c:pt idx="31">
                  <c:v>Nuevo León</c:v>
                </c:pt>
              </c:strCache>
            </c:strRef>
          </c:cat>
          <c:val>
            <c:numRef>
              <c:f>'F70'!$B$6:$B$37</c:f>
              <c:numCache>
                <c:formatCode>0.0</c:formatCode>
                <c:ptCount val="32"/>
                <c:pt idx="0">
                  <c:v>0.4</c:v>
                </c:pt>
                <c:pt idx="1">
                  <c:v>0.5</c:v>
                </c:pt>
                <c:pt idx="2">
                  <c:v>0.6</c:v>
                </c:pt>
                <c:pt idx="3">
                  <c:v>0.6</c:v>
                </c:pt>
                <c:pt idx="4">
                  <c:v>0.7</c:v>
                </c:pt>
                <c:pt idx="5">
                  <c:v>0.7</c:v>
                </c:pt>
                <c:pt idx="6">
                  <c:v>0.7</c:v>
                </c:pt>
                <c:pt idx="7">
                  <c:v>1.2</c:v>
                </c:pt>
                <c:pt idx="8">
                  <c:v>1.3</c:v>
                </c:pt>
                <c:pt idx="9">
                  <c:v>1.8</c:v>
                </c:pt>
                <c:pt idx="10">
                  <c:v>1.8</c:v>
                </c:pt>
                <c:pt idx="11">
                  <c:v>1.8</c:v>
                </c:pt>
                <c:pt idx="12">
                  <c:v>2.1</c:v>
                </c:pt>
                <c:pt idx="13">
                  <c:v>2.2000000000000002</c:v>
                </c:pt>
                <c:pt idx="14">
                  <c:v>2.2999999999999998</c:v>
                </c:pt>
                <c:pt idx="15">
                  <c:v>2.4</c:v>
                </c:pt>
                <c:pt idx="16">
                  <c:v>2.7</c:v>
                </c:pt>
                <c:pt idx="17">
                  <c:v>2.9</c:v>
                </c:pt>
                <c:pt idx="18">
                  <c:v>3</c:v>
                </c:pt>
                <c:pt idx="19">
                  <c:v>3.2</c:v>
                </c:pt>
                <c:pt idx="20">
                  <c:v>3.3</c:v>
                </c:pt>
                <c:pt idx="21">
                  <c:v>3.5</c:v>
                </c:pt>
                <c:pt idx="22">
                  <c:v>4.0999999999999996</c:v>
                </c:pt>
                <c:pt idx="23">
                  <c:v>5.0999999999999996</c:v>
                </c:pt>
                <c:pt idx="24">
                  <c:v>5.0999999999999996</c:v>
                </c:pt>
                <c:pt idx="25">
                  <c:v>5.2</c:v>
                </c:pt>
                <c:pt idx="26">
                  <c:v>5.5</c:v>
                </c:pt>
                <c:pt idx="27">
                  <c:v>5.5</c:v>
                </c:pt>
                <c:pt idx="28">
                  <c:v>6</c:v>
                </c:pt>
                <c:pt idx="29">
                  <c:v>6.7</c:v>
                </c:pt>
                <c:pt idx="30">
                  <c:v>7</c:v>
                </c:pt>
                <c:pt idx="31">
                  <c:v>10</c:v>
                </c:pt>
              </c:numCache>
            </c:numRef>
          </c:val>
          <c:extLst>
            <c:ext xmlns:c16="http://schemas.microsoft.com/office/drawing/2014/chart" uri="{C3380CC4-5D6E-409C-BE32-E72D297353CC}">
              <c16:uniqueId val="{00000026-4906-4E49-BFAC-F455730F5CC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CE1-4C00-9FC6-913D3D05AB32}"/>
              </c:ext>
            </c:extLst>
          </c:dPt>
          <c:dPt>
            <c:idx val="1"/>
            <c:invertIfNegative val="0"/>
            <c:bubble3D val="0"/>
            <c:spPr>
              <a:solidFill>
                <a:srgbClr val="7C878E"/>
              </a:solidFill>
              <a:ln>
                <a:noFill/>
              </a:ln>
              <a:effectLst/>
            </c:spPr>
            <c:extLst>
              <c:ext xmlns:c16="http://schemas.microsoft.com/office/drawing/2014/chart" uri="{C3380CC4-5D6E-409C-BE32-E72D297353CC}">
                <c16:uniqueId val="{00000003-5CE1-4C00-9FC6-913D3D05AB32}"/>
              </c:ext>
            </c:extLst>
          </c:dPt>
          <c:dPt>
            <c:idx val="2"/>
            <c:invertIfNegative val="0"/>
            <c:bubble3D val="0"/>
            <c:spPr>
              <a:solidFill>
                <a:srgbClr val="7C878E"/>
              </a:solidFill>
              <a:ln>
                <a:noFill/>
              </a:ln>
              <a:effectLst/>
            </c:spPr>
            <c:extLst>
              <c:ext xmlns:c16="http://schemas.microsoft.com/office/drawing/2014/chart" uri="{C3380CC4-5D6E-409C-BE32-E72D297353CC}">
                <c16:uniqueId val="{00000005-5CE1-4C00-9FC6-913D3D05AB32}"/>
              </c:ext>
            </c:extLst>
          </c:dPt>
          <c:dPt>
            <c:idx val="3"/>
            <c:invertIfNegative val="0"/>
            <c:bubble3D val="0"/>
            <c:spPr>
              <a:solidFill>
                <a:srgbClr val="7C878E"/>
              </a:solidFill>
              <a:ln>
                <a:noFill/>
              </a:ln>
              <a:effectLst/>
            </c:spPr>
            <c:extLst>
              <c:ext xmlns:c16="http://schemas.microsoft.com/office/drawing/2014/chart" uri="{C3380CC4-5D6E-409C-BE32-E72D297353CC}">
                <c16:uniqueId val="{00000007-5CE1-4C00-9FC6-913D3D05AB32}"/>
              </c:ext>
            </c:extLst>
          </c:dPt>
          <c:dPt>
            <c:idx val="4"/>
            <c:invertIfNegative val="0"/>
            <c:bubble3D val="0"/>
            <c:spPr>
              <a:solidFill>
                <a:srgbClr val="7C878E"/>
              </a:solidFill>
              <a:ln>
                <a:noFill/>
              </a:ln>
              <a:effectLst/>
            </c:spPr>
            <c:extLst>
              <c:ext xmlns:c16="http://schemas.microsoft.com/office/drawing/2014/chart" uri="{C3380CC4-5D6E-409C-BE32-E72D297353CC}">
                <c16:uniqueId val="{00000009-5CE1-4C00-9FC6-913D3D05AB32}"/>
              </c:ext>
            </c:extLst>
          </c:dPt>
          <c:dPt>
            <c:idx val="5"/>
            <c:invertIfNegative val="0"/>
            <c:bubble3D val="0"/>
            <c:spPr>
              <a:solidFill>
                <a:srgbClr val="7C878E"/>
              </a:solidFill>
              <a:ln>
                <a:noFill/>
              </a:ln>
              <a:effectLst/>
            </c:spPr>
            <c:extLst>
              <c:ext xmlns:c16="http://schemas.microsoft.com/office/drawing/2014/chart" uri="{C3380CC4-5D6E-409C-BE32-E72D297353CC}">
                <c16:uniqueId val="{0000000B-5CE1-4C00-9FC6-913D3D05AB32}"/>
              </c:ext>
            </c:extLst>
          </c:dPt>
          <c:dPt>
            <c:idx val="6"/>
            <c:invertIfNegative val="0"/>
            <c:bubble3D val="0"/>
            <c:spPr>
              <a:solidFill>
                <a:srgbClr val="7C878E"/>
              </a:solidFill>
              <a:ln>
                <a:noFill/>
              </a:ln>
              <a:effectLst/>
            </c:spPr>
            <c:extLst>
              <c:ext xmlns:c16="http://schemas.microsoft.com/office/drawing/2014/chart" uri="{C3380CC4-5D6E-409C-BE32-E72D297353CC}">
                <c16:uniqueId val="{0000000D-5CE1-4C00-9FC6-913D3D05AB32}"/>
              </c:ext>
            </c:extLst>
          </c:dPt>
          <c:dPt>
            <c:idx val="7"/>
            <c:invertIfNegative val="0"/>
            <c:bubble3D val="0"/>
            <c:spPr>
              <a:solidFill>
                <a:srgbClr val="7C878E"/>
              </a:solidFill>
              <a:ln>
                <a:noFill/>
              </a:ln>
              <a:effectLst/>
            </c:spPr>
            <c:extLst>
              <c:ext xmlns:c16="http://schemas.microsoft.com/office/drawing/2014/chart" uri="{C3380CC4-5D6E-409C-BE32-E72D297353CC}">
                <c16:uniqueId val="{0000000F-5CE1-4C00-9FC6-913D3D05AB32}"/>
              </c:ext>
            </c:extLst>
          </c:dPt>
          <c:dPt>
            <c:idx val="8"/>
            <c:invertIfNegative val="0"/>
            <c:bubble3D val="0"/>
            <c:spPr>
              <a:solidFill>
                <a:srgbClr val="7C878E"/>
              </a:solidFill>
              <a:ln>
                <a:noFill/>
              </a:ln>
              <a:effectLst/>
            </c:spPr>
            <c:extLst>
              <c:ext xmlns:c16="http://schemas.microsoft.com/office/drawing/2014/chart" uri="{C3380CC4-5D6E-409C-BE32-E72D297353CC}">
                <c16:uniqueId val="{00000011-5CE1-4C00-9FC6-913D3D05AB32}"/>
              </c:ext>
            </c:extLst>
          </c:dPt>
          <c:dPt>
            <c:idx val="9"/>
            <c:invertIfNegative val="0"/>
            <c:bubble3D val="0"/>
            <c:spPr>
              <a:solidFill>
                <a:srgbClr val="7C878E"/>
              </a:solidFill>
              <a:ln>
                <a:noFill/>
              </a:ln>
              <a:effectLst/>
            </c:spPr>
            <c:extLst>
              <c:ext xmlns:c16="http://schemas.microsoft.com/office/drawing/2014/chart" uri="{C3380CC4-5D6E-409C-BE32-E72D297353CC}">
                <c16:uniqueId val="{00000013-5CE1-4C00-9FC6-913D3D05AB3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CE1-4C00-9FC6-913D3D05AB3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CE1-4C00-9FC6-913D3D05AB3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CE1-4C00-9FC6-913D3D05AB3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CE1-4C00-9FC6-913D3D05AB3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CE1-4C00-9FC6-913D3D05AB32}"/>
              </c:ext>
            </c:extLst>
          </c:dPt>
          <c:dPt>
            <c:idx val="15"/>
            <c:invertIfNegative val="0"/>
            <c:bubble3D val="0"/>
            <c:spPr>
              <a:solidFill>
                <a:srgbClr val="FBBB27"/>
              </a:solidFill>
              <a:ln>
                <a:noFill/>
              </a:ln>
              <a:effectLst/>
            </c:spPr>
            <c:extLst>
              <c:ext xmlns:c16="http://schemas.microsoft.com/office/drawing/2014/chart" uri="{C3380CC4-5D6E-409C-BE32-E72D297353CC}">
                <c16:uniqueId val="{0000001F-5CE1-4C00-9FC6-913D3D05AB3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CE1-4C00-9FC6-913D3D05AB32}"/>
              </c:ext>
            </c:extLst>
          </c:dPt>
          <c:dPt>
            <c:idx val="17"/>
            <c:invertIfNegative val="0"/>
            <c:bubble3D val="0"/>
            <c:spPr>
              <a:solidFill>
                <a:srgbClr val="95682B"/>
              </a:solidFill>
              <a:ln>
                <a:noFill/>
              </a:ln>
              <a:effectLst/>
            </c:spPr>
            <c:extLst>
              <c:ext xmlns:c16="http://schemas.microsoft.com/office/drawing/2014/chart" uri="{C3380CC4-5D6E-409C-BE32-E72D297353CC}">
                <c16:uniqueId val="{00000023-5CE1-4C00-9FC6-913D3D05AB3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'F71'!$A$6:$A$38</c:f>
              <c:strCache>
                <c:ptCount val="33"/>
                <c:pt idx="0">
                  <c:v>Zacatecas</c:v>
                </c:pt>
                <c:pt idx="1">
                  <c:v>Morelos</c:v>
                </c:pt>
                <c:pt idx="2">
                  <c:v>San Luis Potosí</c:v>
                </c:pt>
                <c:pt idx="3">
                  <c:v>Estado de México</c:v>
                </c:pt>
                <c:pt idx="4">
                  <c:v>Oaxaca</c:v>
                </c:pt>
                <c:pt idx="5">
                  <c:v>Aguascalientes</c:v>
                </c:pt>
                <c:pt idx="6">
                  <c:v>Durango</c:v>
                </c:pt>
                <c:pt idx="7">
                  <c:v>Baja California</c:v>
                </c:pt>
                <c:pt idx="8">
                  <c:v>Chiapas</c:v>
                </c:pt>
                <c:pt idx="9">
                  <c:v>Baja California Sur</c:v>
                </c:pt>
                <c:pt idx="10">
                  <c:v>Michoacán</c:v>
                </c:pt>
                <c:pt idx="11">
                  <c:v>Guanajuato</c:v>
                </c:pt>
                <c:pt idx="12">
                  <c:v>Hidalgo</c:v>
                </c:pt>
                <c:pt idx="13">
                  <c:v>Sinaloa</c:v>
                </c:pt>
                <c:pt idx="14">
                  <c:v>Ciudad de México</c:v>
                </c:pt>
                <c:pt idx="15">
                  <c:v>Jalisco</c:v>
                </c:pt>
                <c:pt idx="16">
                  <c:v>Querétaro</c:v>
                </c:pt>
                <c:pt idx="17">
                  <c:v>Nacional</c:v>
                </c:pt>
                <c:pt idx="18">
                  <c:v>Guerrero</c:v>
                </c:pt>
                <c:pt idx="19">
                  <c:v>Tabasco</c:v>
                </c:pt>
                <c:pt idx="20">
                  <c:v>Coahuila</c:v>
                </c:pt>
                <c:pt idx="21">
                  <c:v>Nayarit</c:v>
                </c:pt>
                <c:pt idx="22">
                  <c:v>Yucatán</c:v>
                </c:pt>
                <c:pt idx="23">
                  <c:v>Puebla</c:v>
                </c:pt>
                <c:pt idx="24">
                  <c:v>Campeche</c:v>
                </c:pt>
                <c:pt idx="25">
                  <c:v>Nuevo León</c:v>
                </c:pt>
                <c:pt idx="26">
                  <c:v>Sonora</c:v>
                </c:pt>
                <c:pt idx="27">
                  <c:v>Tamaulipas</c:v>
                </c:pt>
                <c:pt idx="28">
                  <c:v>Chihuahua</c:v>
                </c:pt>
                <c:pt idx="29">
                  <c:v>Veracruz</c:v>
                </c:pt>
                <c:pt idx="30">
                  <c:v>Tlaxcala</c:v>
                </c:pt>
                <c:pt idx="31">
                  <c:v>Quintana Roo</c:v>
                </c:pt>
                <c:pt idx="32">
                  <c:v>Colima</c:v>
                </c:pt>
              </c:strCache>
            </c:strRef>
          </c:cat>
          <c:val>
            <c:numRef>
              <c:f>'F71'!$B$6:$B$38</c:f>
              <c:numCache>
                <c:formatCode>0.0</c:formatCode>
                <c:ptCount val="33"/>
                <c:pt idx="0">
                  <c:v>-73.2</c:v>
                </c:pt>
                <c:pt idx="1">
                  <c:v>-53.9</c:v>
                </c:pt>
                <c:pt idx="2">
                  <c:v>-52.7</c:v>
                </c:pt>
                <c:pt idx="3">
                  <c:v>-38.200000000000003</c:v>
                </c:pt>
                <c:pt idx="4">
                  <c:v>-37.9</c:v>
                </c:pt>
                <c:pt idx="5">
                  <c:v>-35.9</c:v>
                </c:pt>
                <c:pt idx="6">
                  <c:v>-34.5</c:v>
                </c:pt>
                <c:pt idx="7">
                  <c:v>-33.1</c:v>
                </c:pt>
                <c:pt idx="8">
                  <c:v>-33.1</c:v>
                </c:pt>
                <c:pt idx="9">
                  <c:v>-31</c:v>
                </c:pt>
                <c:pt idx="10">
                  <c:v>-26.8</c:v>
                </c:pt>
                <c:pt idx="11">
                  <c:v>-22.4</c:v>
                </c:pt>
                <c:pt idx="12">
                  <c:v>-21.8</c:v>
                </c:pt>
                <c:pt idx="13">
                  <c:v>-19.5</c:v>
                </c:pt>
                <c:pt idx="14">
                  <c:v>-16.399999999999999</c:v>
                </c:pt>
                <c:pt idx="15">
                  <c:v>-15.5</c:v>
                </c:pt>
                <c:pt idx="16">
                  <c:v>-12.8</c:v>
                </c:pt>
                <c:pt idx="17">
                  <c:v>-11.4</c:v>
                </c:pt>
                <c:pt idx="18">
                  <c:v>-11.3</c:v>
                </c:pt>
                <c:pt idx="19">
                  <c:v>-9.3000000000000007</c:v>
                </c:pt>
                <c:pt idx="20">
                  <c:v>-5.5</c:v>
                </c:pt>
                <c:pt idx="21">
                  <c:v>-4.7</c:v>
                </c:pt>
                <c:pt idx="22">
                  <c:v>-1.5</c:v>
                </c:pt>
                <c:pt idx="23">
                  <c:v>1.2</c:v>
                </c:pt>
                <c:pt idx="24">
                  <c:v>2.4</c:v>
                </c:pt>
                <c:pt idx="25">
                  <c:v>7</c:v>
                </c:pt>
                <c:pt idx="26">
                  <c:v>10.4</c:v>
                </c:pt>
                <c:pt idx="27">
                  <c:v>16.899999999999999</c:v>
                </c:pt>
                <c:pt idx="28">
                  <c:v>26.5</c:v>
                </c:pt>
                <c:pt idx="29">
                  <c:v>50.3</c:v>
                </c:pt>
                <c:pt idx="30">
                  <c:v>59</c:v>
                </c:pt>
                <c:pt idx="31">
                  <c:v>68.7</c:v>
                </c:pt>
                <c:pt idx="32">
                  <c:v>192.6</c:v>
                </c:pt>
              </c:numCache>
            </c:numRef>
          </c:val>
          <c:extLst>
            <c:ext xmlns:c16="http://schemas.microsoft.com/office/drawing/2014/chart" uri="{C3380CC4-5D6E-409C-BE32-E72D297353CC}">
              <c16:uniqueId val="{00000024-5CE1-4C00-9FC6-913D3D05AB3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7D2-4BD1-990D-6A2633E8A633}"/>
              </c:ext>
            </c:extLst>
          </c:dPt>
          <c:dPt>
            <c:idx val="1"/>
            <c:invertIfNegative val="0"/>
            <c:bubble3D val="0"/>
            <c:spPr>
              <a:solidFill>
                <a:srgbClr val="7C878E"/>
              </a:solidFill>
              <a:ln>
                <a:noFill/>
              </a:ln>
              <a:effectLst/>
            </c:spPr>
            <c:extLst>
              <c:ext xmlns:c16="http://schemas.microsoft.com/office/drawing/2014/chart" uri="{C3380CC4-5D6E-409C-BE32-E72D297353CC}">
                <c16:uniqueId val="{00000003-37D2-4BD1-990D-6A2633E8A633}"/>
              </c:ext>
            </c:extLst>
          </c:dPt>
          <c:dPt>
            <c:idx val="2"/>
            <c:invertIfNegative val="0"/>
            <c:bubble3D val="0"/>
            <c:spPr>
              <a:solidFill>
                <a:srgbClr val="7C878E"/>
              </a:solidFill>
              <a:ln>
                <a:noFill/>
              </a:ln>
              <a:effectLst/>
            </c:spPr>
            <c:extLst>
              <c:ext xmlns:c16="http://schemas.microsoft.com/office/drawing/2014/chart" uri="{C3380CC4-5D6E-409C-BE32-E72D297353CC}">
                <c16:uniqueId val="{00000005-37D2-4BD1-990D-6A2633E8A633}"/>
              </c:ext>
            </c:extLst>
          </c:dPt>
          <c:dPt>
            <c:idx val="3"/>
            <c:invertIfNegative val="0"/>
            <c:bubble3D val="0"/>
            <c:spPr>
              <a:solidFill>
                <a:srgbClr val="7C878E"/>
              </a:solidFill>
              <a:ln>
                <a:noFill/>
              </a:ln>
              <a:effectLst/>
            </c:spPr>
            <c:extLst>
              <c:ext xmlns:c16="http://schemas.microsoft.com/office/drawing/2014/chart" uri="{C3380CC4-5D6E-409C-BE32-E72D297353CC}">
                <c16:uniqueId val="{00000007-37D2-4BD1-990D-6A2633E8A633}"/>
              </c:ext>
            </c:extLst>
          </c:dPt>
          <c:dPt>
            <c:idx val="4"/>
            <c:invertIfNegative val="0"/>
            <c:bubble3D val="0"/>
            <c:spPr>
              <a:solidFill>
                <a:srgbClr val="7C878E"/>
              </a:solidFill>
              <a:ln>
                <a:noFill/>
              </a:ln>
              <a:effectLst/>
            </c:spPr>
            <c:extLst>
              <c:ext xmlns:c16="http://schemas.microsoft.com/office/drawing/2014/chart" uri="{C3380CC4-5D6E-409C-BE32-E72D297353CC}">
                <c16:uniqueId val="{00000009-37D2-4BD1-990D-6A2633E8A633}"/>
              </c:ext>
            </c:extLst>
          </c:dPt>
          <c:dPt>
            <c:idx val="5"/>
            <c:invertIfNegative val="0"/>
            <c:bubble3D val="0"/>
            <c:spPr>
              <a:solidFill>
                <a:srgbClr val="7C878E"/>
              </a:solidFill>
              <a:ln>
                <a:noFill/>
              </a:ln>
              <a:effectLst/>
            </c:spPr>
            <c:extLst>
              <c:ext xmlns:c16="http://schemas.microsoft.com/office/drawing/2014/chart" uri="{C3380CC4-5D6E-409C-BE32-E72D297353CC}">
                <c16:uniqueId val="{0000000B-37D2-4BD1-990D-6A2633E8A633}"/>
              </c:ext>
            </c:extLst>
          </c:dPt>
          <c:dPt>
            <c:idx val="6"/>
            <c:invertIfNegative val="0"/>
            <c:bubble3D val="0"/>
            <c:spPr>
              <a:solidFill>
                <a:srgbClr val="7C878E"/>
              </a:solidFill>
              <a:ln>
                <a:noFill/>
              </a:ln>
              <a:effectLst/>
            </c:spPr>
            <c:extLst>
              <c:ext xmlns:c16="http://schemas.microsoft.com/office/drawing/2014/chart" uri="{C3380CC4-5D6E-409C-BE32-E72D297353CC}">
                <c16:uniqueId val="{0000000D-37D2-4BD1-990D-6A2633E8A633}"/>
              </c:ext>
            </c:extLst>
          </c:dPt>
          <c:dPt>
            <c:idx val="7"/>
            <c:invertIfNegative val="0"/>
            <c:bubble3D val="0"/>
            <c:spPr>
              <a:solidFill>
                <a:srgbClr val="7C878E"/>
              </a:solidFill>
              <a:ln>
                <a:noFill/>
              </a:ln>
              <a:effectLst/>
            </c:spPr>
            <c:extLst>
              <c:ext xmlns:c16="http://schemas.microsoft.com/office/drawing/2014/chart" uri="{C3380CC4-5D6E-409C-BE32-E72D297353CC}">
                <c16:uniqueId val="{0000000F-37D2-4BD1-990D-6A2633E8A633}"/>
              </c:ext>
            </c:extLst>
          </c:dPt>
          <c:dPt>
            <c:idx val="8"/>
            <c:invertIfNegative val="0"/>
            <c:bubble3D val="0"/>
            <c:spPr>
              <a:solidFill>
                <a:srgbClr val="7C878E"/>
              </a:solidFill>
              <a:ln>
                <a:noFill/>
              </a:ln>
              <a:effectLst/>
            </c:spPr>
            <c:extLst>
              <c:ext xmlns:c16="http://schemas.microsoft.com/office/drawing/2014/chart" uri="{C3380CC4-5D6E-409C-BE32-E72D297353CC}">
                <c16:uniqueId val="{00000011-37D2-4BD1-990D-6A2633E8A633}"/>
              </c:ext>
            </c:extLst>
          </c:dPt>
          <c:dPt>
            <c:idx val="9"/>
            <c:invertIfNegative val="0"/>
            <c:bubble3D val="0"/>
            <c:spPr>
              <a:solidFill>
                <a:srgbClr val="7C878E"/>
              </a:solidFill>
              <a:ln>
                <a:noFill/>
              </a:ln>
              <a:effectLst/>
            </c:spPr>
            <c:extLst>
              <c:ext xmlns:c16="http://schemas.microsoft.com/office/drawing/2014/chart" uri="{C3380CC4-5D6E-409C-BE32-E72D297353CC}">
                <c16:uniqueId val="{00000013-37D2-4BD1-990D-6A2633E8A63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7D2-4BD1-990D-6A2633E8A63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7D2-4BD1-990D-6A2633E8A63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7D2-4BD1-990D-6A2633E8A63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7D2-4BD1-990D-6A2633E8A63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7D2-4BD1-990D-6A2633E8A63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7D2-4BD1-990D-6A2633E8A63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7D2-4BD1-990D-6A2633E8A633}"/>
              </c:ext>
            </c:extLst>
          </c:dPt>
          <c:dPt>
            <c:idx val="17"/>
            <c:invertIfNegative val="0"/>
            <c:bubble3D val="0"/>
            <c:spPr>
              <a:solidFill>
                <a:srgbClr val="95682B"/>
              </a:solidFill>
              <a:ln>
                <a:noFill/>
              </a:ln>
              <a:effectLst/>
            </c:spPr>
            <c:extLst>
              <c:ext xmlns:c16="http://schemas.microsoft.com/office/drawing/2014/chart" uri="{C3380CC4-5D6E-409C-BE32-E72D297353CC}">
                <c16:uniqueId val="{00000023-37D2-4BD1-990D-6A2633E8A633}"/>
              </c:ext>
            </c:extLst>
          </c:dPt>
          <c:dPt>
            <c:idx val="27"/>
            <c:invertIfNegative val="0"/>
            <c:bubble3D val="0"/>
            <c:spPr>
              <a:solidFill>
                <a:srgbClr val="FBBB27"/>
              </a:solidFill>
              <a:ln>
                <a:noFill/>
              </a:ln>
              <a:effectLst/>
            </c:spPr>
            <c:extLst>
              <c:ext xmlns:c16="http://schemas.microsoft.com/office/drawing/2014/chart" uri="{C3380CC4-5D6E-409C-BE32-E72D297353CC}">
                <c16:uniqueId val="{00000025-37D2-4BD1-990D-6A2633E8A633}"/>
              </c:ext>
            </c:extLst>
          </c:dPt>
          <c:dPt>
            <c:idx val="29"/>
            <c:invertIfNegative val="0"/>
            <c:bubble3D val="0"/>
            <c:spPr>
              <a:solidFill>
                <a:srgbClr val="7C878E"/>
              </a:solidFill>
              <a:ln>
                <a:noFill/>
              </a:ln>
              <a:effectLst/>
            </c:spPr>
            <c:extLst>
              <c:ext xmlns:c16="http://schemas.microsoft.com/office/drawing/2014/chart" uri="{C3380CC4-5D6E-409C-BE32-E72D297353CC}">
                <c16:uniqueId val="{00000027-37D2-4BD1-990D-6A2633E8A63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'F72'!$A$6:$A$38</c:f>
              <c:strCache>
                <c:ptCount val="33"/>
                <c:pt idx="0">
                  <c:v>Guerrero</c:v>
                </c:pt>
                <c:pt idx="1">
                  <c:v>Colima</c:v>
                </c:pt>
                <c:pt idx="2">
                  <c:v>Nayarit</c:v>
                </c:pt>
                <c:pt idx="3">
                  <c:v>Oaxaca</c:v>
                </c:pt>
                <c:pt idx="4">
                  <c:v>Tamaulipas</c:v>
                </c:pt>
                <c:pt idx="5">
                  <c:v>Coahuila</c:v>
                </c:pt>
                <c:pt idx="6">
                  <c:v>Estado de México</c:v>
                </c:pt>
                <c:pt idx="7">
                  <c:v>Veracruz</c:v>
                </c:pt>
                <c:pt idx="8">
                  <c:v>Morelos</c:v>
                </c:pt>
                <c:pt idx="9">
                  <c:v>Puebla</c:v>
                </c:pt>
                <c:pt idx="10">
                  <c:v>Tlaxcala</c:v>
                </c:pt>
                <c:pt idx="11">
                  <c:v>Sinaloa</c:v>
                </c:pt>
                <c:pt idx="12">
                  <c:v>Ciudad de México</c:v>
                </c:pt>
                <c:pt idx="13">
                  <c:v>Tabasco</c:v>
                </c:pt>
                <c:pt idx="14">
                  <c:v>Nuevo León</c:v>
                </c:pt>
                <c:pt idx="15">
                  <c:v>Chihuahua</c:v>
                </c:pt>
                <c:pt idx="16">
                  <c:v>Sonora</c:v>
                </c:pt>
                <c:pt idx="17">
                  <c:v>Nacional</c:v>
                </c:pt>
                <c:pt idx="18">
                  <c:v>Hidalgo</c:v>
                </c:pt>
                <c:pt idx="19">
                  <c:v>Michoacán</c:v>
                </c:pt>
                <c:pt idx="20">
                  <c:v>Aguascalientes</c:v>
                </c:pt>
                <c:pt idx="21">
                  <c:v>Baja California</c:v>
                </c:pt>
                <c:pt idx="22">
                  <c:v>Guanajuato</c:v>
                </c:pt>
                <c:pt idx="23">
                  <c:v>Querétaro</c:v>
                </c:pt>
                <c:pt idx="24">
                  <c:v>Quintana Roo</c:v>
                </c:pt>
                <c:pt idx="25">
                  <c:v>Chiapas</c:v>
                </c:pt>
                <c:pt idx="26">
                  <c:v>Baja California Sur</c:v>
                </c:pt>
                <c:pt idx="27">
                  <c:v>Jalisco</c:v>
                </c:pt>
                <c:pt idx="28">
                  <c:v>Durango</c:v>
                </c:pt>
                <c:pt idx="29">
                  <c:v>San Luis Potosí</c:v>
                </c:pt>
                <c:pt idx="30">
                  <c:v>Campeche</c:v>
                </c:pt>
                <c:pt idx="31">
                  <c:v>Yucatán</c:v>
                </c:pt>
                <c:pt idx="32">
                  <c:v>Zacatecas</c:v>
                </c:pt>
              </c:strCache>
            </c:strRef>
          </c:cat>
          <c:val>
            <c:numRef>
              <c:f>'F72'!$B$6:$B$38</c:f>
              <c:numCache>
                <c:formatCode>0.0</c:formatCode>
                <c:ptCount val="33"/>
                <c:pt idx="0">
                  <c:v>-15.814954276492699</c:v>
                </c:pt>
                <c:pt idx="1">
                  <c:v>-6.55761024182077</c:v>
                </c:pt>
                <c:pt idx="2">
                  <c:v>-6.0531053105310502</c:v>
                </c:pt>
                <c:pt idx="3">
                  <c:v>-5.6217345872518303</c:v>
                </c:pt>
                <c:pt idx="4">
                  <c:v>-3.2204579253371501</c:v>
                </c:pt>
                <c:pt idx="5">
                  <c:v>-2.85919252370274</c:v>
                </c:pt>
                <c:pt idx="6">
                  <c:v>-2.5992271582643101</c:v>
                </c:pt>
                <c:pt idx="7">
                  <c:v>-2.4139335913628002</c:v>
                </c:pt>
                <c:pt idx="8">
                  <c:v>-2.38269157188076</c:v>
                </c:pt>
                <c:pt idx="9">
                  <c:v>-2.2172930581862902</c:v>
                </c:pt>
                <c:pt idx="10">
                  <c:v>-2.0154838709677398</c:v>
                </c:pt>
                <c:pt idx="11">
                  <c:v>-1.8584321247759501</c:v>
                </c:pt>
                <c:pt idx="12">
                  <c:v>-1.3363189829529001</c:v>
                </c:pt>
                <c:pt idx="13">
                  <c:v>-1.3135199681570999</c:v>
                </c:pt>
                <c:pt idx="14">
                  <c:v>-1.2306080859227699</c:v>
                </c:pt>
                <c:pt idx="15">
                  <c:v>-1.0014870492830099</c:v>
                </c:pt>
                <c:pt idx="16">
                  <c:v>-0.86795838093558497</c:v>
                </c:pt>
                <c:pt idx="17">
                  <c:v>-0.64108014534476299</c:v>
                </c:pt>
                <c:pt idx="18">
                  <c:v>-0.54641974027770401</c:v>
                </c:pt>
                <c:pt idx="19">
                  <c:v>0.23298280964674201</c:v>
                </c:pt>
                <c:pt idx="20">
                  <c:v>0.47313241837585501</c:v>
                </c:pt>
                <c:pt idx="21">
                  <c:v>0.48715610961163103</c:v>
                </c:pt>
                <c:pt idx="22">
                  <c:v>0.510989275236851</c:v>
                </c:pt>
                <c:pt idx="23">
                  <c:v>0.87177809284908503</c:v>
                </c:pt>
                <c:pt idx="24">
                  <c:v>1.50590150590151</c:v>
                </c:pt>
                <c:pt idx="25">
                  <c:v>1.7290269036586099</c:v>
                </c:pt>
                <c:pt idx="26">
                  <c:v>3.3373786407766999</c:v>
                </c:pt>
                <c:pt idx="27">
                  <c:v>3.3625446536279302</c:v>
                </c:pt>
                <c:pt idx="28">
                  <c:v>3.4595630787037002</c:v>
                </c:pt>
                <c:pt idx="29">
                  <c:v>3.6402018786422001</c:v>
                </c:pt>
                <c:pt idx="30">
                  <c:v>4.31401320616287</c:v>
                </c:pt>
                <c:pt idx="31">
                  <c:v>4.63438143121369</c:v>
                </c:pt>
                <c:pt idx="32">
                  <c:v>5.0405464517648602</c:v>
                </c:pt>
              </c:numCache>
            </c:numRef>
          </c:val>
          <c:extLst>
            <c:ext xmlns:c16="http://schemas.microsoft.com/office/drawing/2014/chart" uri="{C3380CC4-5D6E-409C-BE32-E72D297353CC}">
              <c16:uniqueId val="{00000028-37D2-4BD1-990D-6A2633E8A63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769-40F8-BD83-BF846EDEB33B}"/>
              </c:ext>
            </c:extLst>
          </c:dPt>
          <c:dPt>
            <c:idx val="1"/>
            <c:invertIfNegative val="0"/>
            <c:bubble3D val="0"/>
            <c:spPr>
              <a:solidFill>
                <a:srgbClr val="7C878E"/>
              </a:solidFill>
              <a:ln>
                <a:noFill/>
              </a:ln>
              <a:effectLst/>
            </c:spPr>
            <c:extLst>
              <c:ext xmlns:c16="http://schemas.microsoft.com/office/drawing/2014/chart" uri="{C3380CC4-5D6E-409C-BE32-E72D297353CC}">
                <c16:uniqueId val="{00000003-2769-40F8-BD83-BF846EDEB33B}"/>
              </c:ext>
            </c:extLst>
          </c:dPt>
          <c:dPt>
            <c:idx val="2"/>
            <c:invertIfNegative val="0"/>
            <c:bubble3D val="0"/>
            <c:spPr>
              <a:solidFill>
                <a:srgbClr val="7C878E"/>
              </a:solidFill>
              <a:ln>
                <a:noFill/>
              </a:ln>
              <a:effectLst/>
            </c:spPr>
            <c:extLst>
              <c:ext xmlns:c16="http://schemas.microsoft.com/office/drawing/2014/chart" uri="{C3380CC4-5D6E-409C-BE32-E72D297353CC}">
                <c16:uniqueId val="{00000005-2769-40F8-BD83-BF846EDEB33B}"/>
              </c:ext>
            </c:extLst>
          </c:dPt>
          <c:dPt>
            <c:idx val="3"/>
            <c:invertIfNegative val="0"/>
            <c:bubble3D val="0"/>
            <c:spPr>
              <a:solidFill>
                <a:srgbClr val="7C878E"/>
              </a:solidFill>
              <a:ln>
                <a:noFill/>
              </a:ln>
              <a:effectLst/>
            </c:spPr>
            <c:extLst>
              <c:ext xmlns:c16="http://schemas.microsoft.com/office/drawing/2014/chart" uri="{C3380CC4-5D6E-409C-BE32-E72D297353CC}">
                <c16:uniqueId val="{00000007-2769-40F8-BD83-BF846EDEB33B}"/>
              </c:ext>
            </c:extLst>
          </c:dPt>
          <c:dPt>
            <c:idx val="4"/>
            <c:invertIfNegative val="0"/>
            <c:bubble3D val="0"/>
            <c:spPr>
              <a:solidFill>
                <a:srgbClr val="7C878E"/>
              </a:solidFill>
              <a:ln>
                <a:noFill/>
              </a:ln>
              <a:effectLst/>
            </c:spPr>
            <c:extLst>
              <c:ext xmlns:c16="http://schemas.microsoft.com/office/drawing/2014/chart" uri="{C3380CC4-5D6E-409C-BE32-E72D297353CC}">
                <c16:uniqueId val="{00000009-2769-40F8-BD83-BF846EDEB33B}"/>
              </c:ext>
            </c:extLst>
          </c:dPt>
          <c:dPt>
            <c:idx val="5"/>
            <c:invertIfNegative val="0"/>
            <c:bubble3D val="0"/>
            <c:spPr>
              <a:solidFill>
                <a:srgbClr val="7C878E"/>
              </a:solidFill>
              <a:ln>
                <a:noFill/>
              </a:ln>
              <a:effectLst/>
            </c:spPr>
            <c:extLst>
              <c:ext xmlns:c16="http://schemas.microsoft.com/office/drawing/2014/chart" uri="{C3380CC4-5D6E-409C-BE32-E72D297353CC}">
                <c16:uniqueId val="{0000000B-2769-40F8-BD83-BF846EDEB33B}"/>
              </c:ext>
            </c:extLst>
          </c:dPt>
          <c:dPt>
            <c:idx val="6"/>
            <c:invertIfNegative val="0"/>
            <c:bubble3D val="0"/>
            <c:spPr>
              <a:solidFill>
                <a:srgbClr val="7C878E"/>
              </a:solidFill>
              <a:ln>
                <a:noFill/>
              </a:ln>
              <a:effectLst/>
            </c:spPr>
            <c:extLst>
              <c:ext xmlns:c16="http://schemas.microsoft.com/office/drawing/2014/chart" uri="{C3380CC4-5D6E-409C-BE32-E72D297353CC}">
                <c16:uniqueId val="{0000000D-2769-40F8-BD83-BF846EDEB33B}"/>
              </c:ext>
            </c:extLst>
          </c:dPt>
          <c:dPt>
            <c:idx val="7"/>
            <c:invertIfNegative val="0"/>
            <c:bubble3D val="0"/>
            <c:spPr>
              <a:solidFill>
                <a:srgbClr val="7C878E"/>
              </a:solidFill>
              <a:ln>
                <a:noFill/>
              </a:ln>
              <a:effectLst/>
            </c:spPr>
            <c:extLst>
              <c:ext xmlns:c16="http://schemas.microsoft.com/office/drawing/2014/chart" uri="{C3380CC4-5D6E-409C-BE32-E72D297353CC}">
                <c16:uniqueId val="{0000000F-2769-40F8-BD83-BF846EDEB33B}"/>
              </c:ext>
            </c:extLst>
          </c:dPt>
          <c:dPt>
            <c:idx val="8"/>
            <c:invertIfNegative val="0"/>
            <c:bubble3D val="0"/>
            <c:spPr>
              <a:solidFill>
                <a:srgbClr val="7C878E"/>
              </a:solidFill>
              <a:ln>
                <a:noFill/>
              </a:ln>
              <a:effectLst/>
            </c:spPr>
            <c:extLst>
              <c:ext xmlns:c16="http://schemas.microsoft.com/office/drawing/2014/chart" uri="{C3380CC4-5D6E-409C-BE32-E72D297353CC}">
                <c16:uniqueId val="{00000011-2769-40F8-BD83-BF846EDEB33B}"/>
              </c:ext>
            </c:extLst>
          </c:dPt>
          <c:dPt>
            <c:idx val="9"/>
            <c:invertIfNegative val="0"/>
            <c:bubble3D val="0"/>
            <c:spPr>
              <a:solidFill>
                <a:srgbClr val="7C878E"/>
              </a:solidFill>
              <a:ln>
                <a:noFill/>
              </a:ln>
              <a:effectLst/>
            </c:spPr>
            <c:extLst>
              <c:ext xmlns:c16="http://schemas.microsoft.com/office/drawing/2014/chart" uri="{C3380CC4-5D6E-409C-BE32-E72D297353CC}">
                <c16:uniqueId val="{00000013-2769-40F8-BD83-BF846EDEB33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769-40F8-BD83-BF846EDEB33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769-40F8-BD83-BF846EDEB33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769-40F8-BD83-BF846EDEB33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769-40F8-BD83-BF846EDEB33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769-40F8-BD83-BF846EDEB33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769-40F8-BD83-BF846EDEB33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769-40F8-BD83-BF846EDEB33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769-40F8-BD83-BF846EDEB33B}"/>
              </c:ext>
            </c:extLst>
          </c:dPt>
          <c:dPt>
            <c:idx val="20"/>
            <c:invertIfNegative val="0"/>
            <c:bubble3D val="0"/>
            <c:spPr>
              <a:solidFill>
                <a:srgbClr val="95682B"/>
              </a:solidFill>
              <a:ln>
                <a:noFill/>
              </a:ln>
              <a:effectLst/>
            </c:spPr>
            <c:extLst>
              <c:ext xmlns:c16="http://schemas.microsoft.com/office/drawing/2014/chart" uri="{C3380CC4-5D6E-409C-BE32-E72D297353CC}">
                <c16:uniqueId val="{00000025-2769-40F8-BD83-BF846EDEB33B}"/>
              </c:ext>
            </c:extLst>
          </c:dPt>
          <c:dPt>
            <c:idx val="26"/>
            <c:invertIfNegative val="0"/>
            <c:bubble3D val="0"/>
            <c:spPr>
              <a:solidFill>
                <a:srgbClr val="FBBB27"/>
              </a:solidFill>
              <a:ln>
                <a:noFill/>
              </a:ln>
              <a:effectLst/>
            </c:spPr>
            <c:extLst>
              <c:ext xmlns:c16="http://schemas.microsoft.com/office/drawing/2014/chart" uri="{C3380CC4-5D6E-409C-BE32-E72D297353CC}">
                <c16:uniqueId val="{00000027-2769-40F8-BD83-BF846EDEB33B}"/>
              </c:ext>
            </c:extLst>
          </c:dPt>
          <c:dPt>
            <c:idx val="29"/>
            <c:invertIfNegative val="0"/>
            <c:bubble3D val="0"/>
            <c:spPr>
              <a:solidFill>
                <a:srgbClr val="7C878E"/>
              </a:solidFill>
              <a:ln>
                <a:noFill/>
              </a:ln>
              <a:effectLst/>
            </c:spPr>
            <c:extLst>
              <c:ext xmlns:c16="http://schemas.microsoft.com/office/drawing/2014/chart" uri="{C3380CC4-5D6E-409C-BE32-E72D297353CC}">
                <c16:uniqueId val="{00000029-2769-40F8-BD83-BF846EDEB33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'F73'!$A$6:$A$38</c:f>
              <c:strCache>
                <c:ptCount val="33"/>
                <c:pt idx="0">
                  <c:v>Guerrero</c:v>
                </c:pt>
                <c:pt idx="1">
                  <c:v>Colima</c:v>
                </c:pt>
                <c:pt idx="2">
                  <c:v>Sinaloa</c:v>
                </c:pt>
                <c:pt idx="3">
                  <c:v>Oaxaca</c:v>
                </c:pt>
                <c:pt idx="4">
                  <c:v>Veracruz</c:v>
                </c:pt>
                <c:pt idx="5">
                  <c:v>Zacatecas</c:v>
                </c:pt>
                <c:pt idx="6">
                  <c:v>Tamaulipas</c:v>
                </c:pt>
                <c:pt idx="7">
                  <c:v>Estado de México</c:v>
                </c:pt>
                <c:pt idx="8">
                  <c:v>Coahuila</c:v>
                </c:pt>
                <c:pt idx="9">
                  <c:v>Puebla</c:v>
                </c:pt>
                <c:pt idx="10">
                  <c:v>Hidalgo</c:v>
                </c:pt>
                <c:pt idx="11">
                  <c:v>Chihuahua</c:v>
                </c:pt>
                <c:pt idx="12">
                  <c:v>Chiapas</c:v>
                </c:pt>
                <c:pt idx="13">
                  <c:v>Nuevo León</c:v>
                </c:pt>
                <c:pt idx="14">
                  <c:v>Tlaxcala</c:v>
                </c:pt>
                <c:pt idx="15">
                  <c:v>Morelos</c:v>
                </c:pt>
                <c:pt idx="16">
                  <c:v>Aguascalientes</c:v>
                </c:pt>
                <c:pt idx="17">
                  <c:v>Ciudad de México</c:v>
                </c:pt>
                <c:pt idx="18">
                  <c:v>Guanajuato</c:v>
                </c:pt>
                <c:pt idx="19">
                  <c:v>Nayarit</c:v>
                </c:pt>
                <c:pt idx="20">
                  <c:v>Nacional</c:v>
                </c:pt>
                <c:pt idx="21">
                  <c:v>Durango</c:v>
                </c:pt>
                <c:pt idx="22">
                  <c:v>Tabasco</c:v>
                </c:pt>
                <c:pt idx="23">
                  <c:v>Quintana Roo</c:v>
                </c:pt>
                <c:pt idx="24">
                  <c:v>Michoacán</c:v>
                </c:pt>
                <c:pt idx="25">
                  <c:v>Querétaro</c:v>
                </c:pt>
                <c:pt idx="26">
                  <c:v>Jalisco</c:v>
                </c:pt>
                <c:pt idx="27">
                  <c:v>San Luis Potosí</c:v>
                </c:pt>
                <c:pt idx="28">
                  <c:v>Baja California Sur</c:v>
                </c:pt>
                <c:pt idx="29">
                  <c:v>Sonora</c:v>
                </c:pt>
                <c:pt idx="30">
                  <c:v>Baja California</c:v>
                </c:pt>
                <c:pt idx="31">
                  <c:v>Yucatán</c:v>
                </c:pt>
                <c:pt idx="32">
                  <c:v>Campeche</c:v>
                </c:pt>
              </c:strCache>
            </c:strRef>
          </c:cat>
          <c:val>
            <c:numRef>
              <c:f>'F73'!$B$6:$B$38</c:f>
              <c:numCache>
                <c:formatCode>0.0</c:formatCode>
                <c:ptCount val="33"/>
                <c:pt idx="0">
                  <c:v>-16.883080989542801</c:v>
                </c:pt>
                <c:pt idx="1">
                  <c:v>-13.2172525473995</c:v>
                </c:pt>
                <c:pt idx="2">
                  <c:v>-5.2581060422197199</c:v>
                </c:pt>
                <c:pt idx="3">
                  <c:v>-5.1732976094985004</c:v>
                </c:pt>
                <c:pt idx="4">
                  <c:v>-3.8863132028334801</c:v>
                </c:pt>
                <c:pt idx="5">
                  <c:v>-2.9284489338055102</c:v>
                </c:pt>
                <c:pt idx="6">
                  <c:v>-2.9006139341019899</c:v>
                </c:pt>
                <c:pt idx="7">
                  <c:v>-2.3303121380033902</c:v>
                </c:pt>
                <c:pt idx="8">
                  <c:v>-2.3242468806200201</c:v>
                </c:pt>
                <c:pt idx="9">
                  <c:v>-2.0743778385529699</c:v>
                </c:pt>
                <c:pt idx="10">
                  <c:v>-2.01424013698758</c:v>
                </c:pt>
                <c:pt idx="11">
                  <c:v>-1.6931642950538399</c:v>
                </c:pt>
                <c:pt idx="12">
                  <c:v>-1.4441091807889099</c:v>
                </c:pt>
                <c:pt idx="13">
                  <c:v>-1.0544836334390399</c:v>
                </c:pt>
                <c:pt idx="14">
                  <c:v>-0.88817786388253295</c:v>
                </c:pt>
                <c:pt idx="15">
                  <c:v>-0.82045567518257401</c:v>
                </c:pt>
                <c:pt idx="16">
                  <c:v>-0.57861950540018003</c:v>
                </c:pt>
                <c:pt idx="17">
                  <c:v>-0.49771261834759001</c:v>
                </c:pt>
                <c:pt idx="18">
                  <c:v>-0.437469913478783</c:v>
                </c:pt>
                <c:pt idx="19">
                  <c:v>-0.411355748786213</c:v>
                </c:pt>
                <c:pt idx="20">
                  <c:v>-0.378576877672265</c:v>
                </c:pt>
                <c:pt idx="21">
                  <c:v>-0.33566115858801898</c:v>
                </c:pt>
                <c:pt idx="22">
                  <c:v>3.5479994507903199E-2</c:v>
                </c:pt>
                <c:pt idx="23">
                  <c:v>0.47789031229208401</c:v>
                </c:pt>
                <c:pt idx="24">
                  <c:v>0.60327879136090601</c:v>
                </c:pt>
                <c:pt idx="25">
                  <c:v>1.11423005519051</c:v>
                </c:pt>
                <c:pt idx="26">
                  <c:v>1.8602248565039901</c:v>
                </c:pt>
                <c:pt idx="27">
                  <c:v>1.99460704295256</c:v>
                </c:pt>
                <c:pt idx="28">
                  <c:v>3.2276198186615499</c:v>
                </c:pt>
                <c:pt idx="29">
                  <c:v>3.5686092928437101</c:v>
                </c:pt>
                <c:pt idx="30">
                  <c:v>5.2798180089242797</c:v>
                </c:pt>
                <c:pt idx="31">
                  <c:v>7.5710165572454402</c:v>
                </c:pt>
                <c:pt idx="32">
                  <c:v>8.7018544935806101</c:v>
                </c:pt>
              </c:numCache>
            </c:numRef>
          </c:val>
          <c:extLst>
            <c:ext xmlns:c16="http://schemas.microsoft.com/office/drawing/2014/chart" uri="{C3380CC4-5D6E-409C-BE32-E72D297353CC}">
              <c16:uniqueId val="{0000002A-2769-40F8-BD83-BF846EDEB33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'[2]MAN EXP MEN'!$C$5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2776-4662-9733-90C188704C49}"/>
              </c:ext>
            </c:extLst>
          </c:dPt>
          <c:dPt>
            <c:idx val="21"/>
            <c:invertIfNegative val="0"/>
            <c:bubble3D val="0"/>
            <c:spPr>
              <a:solidFill>
                <a:srgbClr val="7C878E"/>
              </a:solidFill>
              <a:ln>
                <a:noFill/>
              </a:ln>
              <a:effectLst/>
            </c:spPr>
            <c:extLst>
              <c:ext xmlns:c16="http://schemas.microsoft.com/office/drawing/2014/chart" uri="{C3380CC4-5D6E-409C-BE32-E72D297353CC}">
                <c16:uniqueId val="{00000003-2776-4662-9733-90C188704C49}"/>
              </c:ext>
            </c:extLst>
          </c:dPt>
          <c:dPt>
            <c:idx val="33"/>
            <c:invertIfNegative val="0"/>
            <c:bubble3D val="0"/>
            <c:spPr>
              <a:solidFill>
                <a:srgbClr val="7C878E"/>
              </a:solidFill>
              <a:ln>
                <a:noFill/>
              </a:ln>
              <a:effectLst/>
            </c:spPr>
            <c:extLst>
              <c:ext xmlns:c16="http://schemas.microsoft.com/office/drawing/2014/chart" uri="{C3380CC4-5D6E-409C-BE32-E72D297353CC}">
                <c16:uniqueId val="{00000005-2776-4662-9733-90C188704C49}"/>
              </c:ext>
            </c:extLst>
          </c:dPt>
          <c:dPt>
            <c:idx val="45"/>
            <c:invertIfNegative val="0"/>
            <c:bubble3D val="0"/>
            <c:spPr>
              <a:solidFill>
                <a:srgbClr val="7C878E"/>
              </a:solidFill>
              <a:ln>
                <a:noFill/>
              </a:ln>
              <a:effectLst/>
            </c:spPr>
            <c:extLst>
              <c:ext xmlns:c16="http://schemas.microsoft.com/office/drawing/2014/chart" uri="{C3380CC4-5D6E-409C-BE32-E72D297353CC}">
                <c16:uniqueId val="{00000007-2776-4662-9733-90C188704C49}"/>
              </c:ext>
            </c:extLst>
          </c:dPt>
          <c:dPt>
            <c:idx val="57"/>
            <c:invertIfNegative val="0"/>
            <c:bubble3D val="0"/>
            <c:spPr>
              <a:solidFill>
                <a:srgbClr val="7C878E"/>
              </a:solidFill>
              <a:ln>
                <a:noFill/>
              </a:ln>
              <a:effectLst/>
            </c:spPr>
            <c:extLst>
              <c:ext xmlns:c16="http://schemas.microsoft.com/office/drawing/2014/chart" uri="{C3380CC4-5D6E-409C-BE32-E72D297353CC}">
                <c16:uniqueId val="{00000009-2776-4662-9733-90C188704C49}"/>
              </c:ext>
            </c:extLst>
          </c:dPt>
          <c:dPt>
            <c:idx val="69"/>
            <c:invertIfNegative val="0"/>
            <c:bubble3D val="0"/>
            <c:spPr>
              <a:solidFill>
                <a:srgbClr val="7C878E"/>
              </a:solidFill>
              <a:ln>
                <a:noFill/>
              </a:ln>
              <a:effectLst/>
            </c:spPr>
            <c:extLst>
              <c:ext xmlns:c16="http://schemas.microsoft.com/office/drawing/2014/chart" uri="{C3380CC4-5D6E-409C-BE32-E72D297353CC}">
                <c16:uniqueId val="{0000000B-2776-4662-9733-90C188704C49}"/>
              </c:ext>
            </c:extLst>
          </c:dPt>
          <c:dPt>
            <c:idx val="81"/>
            <c:invertIfNegative val="0"/>
            <c:bubble3D val="0"/>
            <c:spPr>
              <a:solidFill>
                <a:srgbClr val="FBBB27"/>
              </a:solidFill>
              <a:ln>
                <a:noFill/>
              </a:ln>
              <a:effectLst/>
            </c:spPr>
            <c:extLst>
              <c:ext xmlns:c16="http://schemas.microsoft.com/office/drawing/2014/chart" uri="{C3380CC4-5D6E-409C-BE32-E72D297353CC}">
                <c16:uniqueId val="{0000000D-2776-4662-9733-90C188704C49}"/>
              </c:ext>
            </c:extLst>
          </c:dPt>
          <c:cat>
            <c:multiLvlStrRef>
              <c:f>'[2]MAN EXP MEN'!$A$6:$B$87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'[2]MAN EXP MEN'!$C$6:$C$87</c:f>
              <c:numCache>
                <c:formatCode>General</c:formatCode>
                <c:ptCount val="82"/>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numCache>
            </c:numRef>
          </c:val>
          <c:extLst>
            <c:ext xmlns:c16="http://schemas.microsoft.com/office/drawing/2014/chart" uri="{C3380CC4-5D6E-409C-BE32-E72D297353CC}">
              <c16:uniqueId val="{0000000E-2776-4662-9733-90C188704C4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'[2]MAN EXP MEN'!$D$5</c:f>
              <c:strCache>
                <c:ptCount val="1"/>
                <c:pt idx="0">
                  <c:v>Promedio</c:v>
                </c:pt>
              </c:strCache>
            </c:strRef>
          </c:tx>
          <c:spPr>
            <a:ln w="28575" cap="rnd">
              <a:solidFill>
                <a:srgbClr val="B69630"/>
              </a:solidFill>
              <a:round/>
            </a:ln>
            <a:effectLst/>
          </c:spPr>
          <c:marker>
            <c:symbol val="none"/>
          </c:marker>
          <c:cat>
            <c:multiLvlStrRef>
              <c:f>'[2]MAN EXP MEN'!$A$6:$B$87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'[2]MAN EXP MEN'!$D$6:$D$87</c:f>
              <c:numCache>
                <c:formatCode>General</c:formatCode>
                <c:ptCount val="82"/>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numCache>
            </c:numRef>
          </c:val>
          <c:smooth val="0"/>
          <c:extLst>
            <c:ext xmlns:c16="http://schemas.microsoft.com/office/drawing/2014/chart" uri="{C3380CC4-5D6E-409C-BE32-E72D297353CC}">
              <c16:uniqueId val="{0000000F-2776-4662-9733-90C188704C4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'[2]NOM EXP MEN'!$C$5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5B2B-44B2-9079-F817F75D8FDF}"/>
              </c:ext>
            </c:extLst>
          </c:dPt>
          <c:dPt>
            <c:idx val="21"/>
            <c:invertIfNegative val="0"/>
            <c:bubble3D val="0"/>
            <c:spPr>
              <a:solidFill>
                <a:srgbClr val="7C878E"/>
              </a:solidFill>
              <a:ln>
                <a:noFill/>
              </a:ln>
              <a:effectLst/>
            </c:spPr>
            <c:extLst>
              <c:ext xmlns:c16="http://schemas.microsoft.com/office/drawing/2014/chart" uri="{C3380CC4-5D6E-409C-BE32-E72D297353CC}">
                <c16:uniqueId val="{00000003-5B2B-44B2-9079-F817F75D8FDF}"/>
              </c:ext>
            </c:extLst>
          </c:dPt>
          <c:dPt>
            <c:idx val="33"/>
            <c:invertIfNegative val="0"/>
            <c:bubble3D val="0"/>
            <c:spPr>
              <a:solidFill>
                <a:srgbClr val="7C878E"/>
              </a:solidFill>
              <a:ln>
                <a:noFill/>
              </a:ln>
              <a:effectLst/>
            </c:spPr>
            <c:extLst>
              <c:ext xmlns:c16="http://schemas.microsoft.com/office/drawing/2014/chart" uri="{C3380CC4-5D6E-409C-BE32-E72D297353CC}">
                <c16:uniqueId val="{00000005-5B2B-44B2-9079-F817F75D8FDF}"/>
              </c:ext>
            </c:extLst>
          </c:dPt>
          <c:dPt>
            <c:idx val="45"/>
            <c:invertIfNegative val="0"/>
            <c:bubble3D val="0"/>
            <c:spPr>
              <a:solidFill>
                <a:srgbClr val="7C878E"/>
              </a:solidFill>
              <a:ln>
                <a:noFill/>
              </a:ln>
              <a:effectLst/>
            </c:spPr>
            <c:extLst>
              <c:ext xmlns:c16="http://schemas.microsoft.com/office/drawing/2014/chart" uri="{C3380CC4-5D6E-409C-BE32-E72D297353CC}">
                <c16:uniqueId val="{00000007-5B2B-44B2-9079-F817F75D8FDF}"/>
              </c:ext>
            </c:extLst>
          </c:dPt>
          <c:dPt>
            <c:idx val="57"/>
            <c:invertIfNegative val="0"/>
            <c:bubble3D val="0"/>
            <c:spPr>
              <a:solidFill>
                <a:srgbClr val="7C878E"/>
              </a:solidFill>
              <a:ln>
                <a:noFill/>
              </a:ln>
              <a:effectLst/>
            </c:spPr>
            <c:extLst>
              <c:ext xmlns:c16="http://schemas.microsoft.com/office/drawing/2014/chart" uri="{C3380CC4-5D6E-409C-BE32-E72D297353CC}">
                <c16:uniqueId val="{00000009-5B2B-44B2-9079-F817F75D8FDF}"/>
              </c:ext>
            </c:extLst>
          </c:dPt>
          <c:dPt>
            <c:idx val="69"/>
            <c:invertIfNegative val="0"/>
            <c:bubble3D val="0"/>
            <c:spPr>
              <a:solidFill>
                <a:srgbClr val="7C878E"/>
              </a:solidFill>
              <a:ln>
                <a:noFill/>
              </a:ln>
              <a:effectLst/>
            </c:spPr>
            <c:extLst>
              <c:ext xmlns:c16="http://schemas.microsoft.com/office/drawing/2014/chart" uri="{C3380CC4-5D6E-409C-BE32-E72D297353CC}">
                <c16:uniqueId val="{0000000B-5B2B-44B2-9079-F817F75D8FDF}"/>
              </c:ext>
            </c:extLst>
          </c:dPt>
          <c:dPt>
            <c:idx val="81"/>
            <c:invertIfNegative val="0"/>
            <c:bubble3D val="0"/>
            <c:spPr>
              <a:solidFill>
                <a:srgbClr val="FBBB27"/>
              </a:solidFill>
              <a:ln>
                <a:noFill/>
              </a:ln>
              <a:effectLst/>
            </c:spPr>
            <c:extLst>
              <c:ext xmlns:c16="http://schemas.microsoft.com/office/drawing/2014/chart" uri="{C3380CC4-5D6E-409C-BE32-E72D297353CC}">
                <c16:uniqueId val="{0000000D-5B2B-44B2-9079-F817F75D8FDF}"/>
              </c:ext>
            </c:extLst>
          </c:dPt>
          <c:cat>
            <c:multiLvlStrRef>
              <c:f>'[2]NOM EXP MEN'!$A$6:$B$87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'[2]NOM EXP MEN'!$C$6:$C$87</c:f>
              <c:numCache>
                <c:formatCode>General</c:formatCode>
                <c:ptCount val="82"/>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numCache>
            </c:numRef>
          </c:val>
          <c:extLst>
            <c:ext xmlns:c16="http://schemas.microsoft.com/office/drawing/2014/chart" uri="{C3380CC4-5D6E-409C-BE32-E72D297353CC}">
              <c16:uniqueId val="{0000000E-5B2B-44B2-9079-F817F75D8FD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'[2]NOM EXP MEN'!$D$5</c:f>
              <c:strCache>
                <c:ptCount val="1"/>
                <c:pt idx="0">
                  <c:v>Promedio</c:v>
                </c:pt>
              </c:strCache>
            </c:strRef>
          </c:tx>
          <c:spPr>
            <a:ln w="28575" cap="rnd">
              <a:solidFill>
                <a:srgbClr val="B69630"/>
              </a:solidFill>
              <a:round/>
            </a:ln>
            <a:effectLst/>
          </c:spPr>
          <c:marker>
            <c:symbol val="none"/>
          </c:marker>
          <c:cat>
            <c:multiLvlStrRef>
              <c:f>'[2]NOM EXP MEN'!$A$6:$B$87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'[2]NOM EXP MEN'!$D$6:$D$87</c:f>
              <c:numCache>
                <c:formatCode>General</c:formatCode>
                <c:ptCount val="82"/>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numCache>
            </c:numRef>
          </c:val>
          <c:smooth val="0"/>
          <c:extLst>
            <c:ext xmlns:c16="http://schemas.microsoft.com/office/drawing/2014/chart" uri="{C3380CC4-5D6E-409C-BE32-E72D297353CC}">
              <c16:uniqueId val="{0000000F-5B2B-44B2-9079-F817F75D8FD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'[2]TOT EXP ACU'!$C$5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213F-4966-946D-3442EB87B6BD}"/>
              </c:ext>
            </c:extLst>
          </c:dPt>
          <c:dPt>
            <c:idx val="10"/>
            <c:invertIfNegative val="0"/>
            <c:bubble3D val="0"/>
            <c:extLst>
              <c:ext xmlns:c16="http://schemas.microsoft.com/office/drawing/2014/chart" uri="{C3380CC4-5D6E-409C-BE32-E72D297353CC}">
                <c16:uniqueId val="{00000002-213F-4966-946D-3442EB87B6BD}"/>
              </c:ext>
            </c:extLst>
          </c:dPt>
          <c:dPt>
            <c:idx val="11"/>
            <c:invertIfNegative val="0"/>
            <c:bubble3D val="0"/>
            <c:spPr>
              <a:solidFill>
                <a:srgbClr val="C9D0D6"/>
              </a:solidFill>
              <a:ln>
                <a:noFill/>
              </a:ln>
              <a:effectLst/>
            </c:spPr>
            <c:extLst>
              <c:ext xmlns:c16="http://schemas.microsoft.com/office/drawing/2014/chart" uri="{C3380CC4-5D6E-409C-BE32-E72D297353CC}">
                <c16:uniqueId val="{00000004-213F-4966-946D-3442EB87B6BD}"/>
              </c:ext>
            </c:extLst>
          </c:dPt>
          <c:dPt>
            <c:idx val="21"/>
            <c:invertIfNegative val="0"/>
            <c:bubble3D val="0"/>
            <c:spPr>
              <a:solidFill>
                <a:srgbClr val="7C878E"/>
              </a:solidFill>
              <a:ln>
                <a:noFill/>
              </a:ln>
              <a:effectLst/>
            </c:spPr>
            <c:extLst>
              <c:ext xmlns:c16="http://schemas.microsoft.com/office/drawing/2014/chart" uri="{C3380CC4-5D6E-409C-BE32-E72D297353CC}">
                <c16:uniqueId val="{00000006-213F-4966-946D-3442EB87B6BD}"/>
              </c:ext>
            </c:extLst>
          </c:dPt>
          <c:dPt>
            <c:idx val="22"/>
            <c:invertIfNegative val="0"/>
            <c:bubble3D val="0"/>
            <c:extLst>
              <c:ext xmlns:c16="http://schemas.microsoft.com/office/drawing/2014/chart" uri="{C3380CC4-5D6E-409C-BE32-E72D297353CC}">
                <c16:uniqueId val="{00000007-213F-4966-946D-3442EB87B6BD}"/>
              </c:ext>
            </c:extLst>
          </c:dPt>
          <c:dPt>
            <c:idx val="23"/>
            <c:invertIfNegative val="0"/>
            <c:bubble3D val="0"/>
            <c:spPr>
              <a:solidFill>
                <a:srgbClr val="C9D0D6"/>
              </a:solidFill>
              <a:ln>
                <a:noFill/>
              </a:ln>
              <a:effectLst/>
            </c:spPr>
            <c:extLst>
              <c:ext xmlns:c16="http://schemas.microsoft.com/office/drawing/2014/chart" uri="{C3380CC4-5D6E-409C-BE32-E72D297353CC}">
                <c16:uniqueId val="{00000009-213F-4966-946D-3442EB87B6BD}"/>
              </c:ext>
            </c:extLst>
          </c:dPt>
          <c:dPt>
            <c:idx val="33"/>
            <c:invertIfNegative val="0"/>
            <c:bubble3D val="0"/>
            <c:spPr>
              <a:solidFill>
                <a:srgbClr val="7C878E"/>
              </a:solidFill>
              <a:ln>
                <a:noFill/>
              </a:ln>
              <a:effectLst/>
            </c:spPr>
            <c:extLst>
              <c:ext xmlns:c16="http://schemas.microsoft.com/office/drawing/2014/chart" uri="{C3380CC4-5D6E-409C-BE32-E72D297353CC}">
                <c16:uniqueId val="{0000000B-213F-4966-946D-3442EB87B6BD}"/>
              </c:ext>
            </c:extLst>
          </c:dPt>
          <c:dPt>
            <c:idx val="34"/>
            <c:invertIfNegative val="0"/>
            <c:bubble3D val="0"/>
            <c:extLst>
              <c:ext xmlns:c16="http://schemas.microsoft.com/office/drawing/2014/chart" uri="{C3380CC4-5D6E-409C-BE32-E72D297353CC}">
                <c16:uniqueId val="{0000000C-213F-4966-946D-3442EB87B6BD}"/>
              </c:ext>
            </c:extLst>
          </c:dPt>
          <c:dPt>
            <c:idx val="35"/>
            <c:invertIfNegative val="0"/>
            <c:bubble3D val="0"/>
            <c:spPr>
              <a:solidFill>
                <a:srgbClr val="C9D0D6"/>
              </a:solidFill>
              <a:ln>
                <a:noFill/>
              </a:ln>
              <a:effectLst/>
            </c:spPr>
            <c:extLst>
              <c:ext xmlns:c16="http://schemas.microsoft.com/office/drawing/2014/chart" uri="{C3380CC4-5D6E-409C-BE32-E72D297353CC}">
                <c16:uniqueId val="{0000000E-213F-4966-946D-3442EB87B6BD}"/>
              </c:ext>
            </c:extLst>
          </c:dPt>
          <c:dPt>
            <c:idx val="45"/>
            <c:invertIfNegative val="0"/>
            <c:bubble3D val="0"/>
            <c:spPr>
              <a:solidFill>
                <a:srgbClr val="7C878E"/>
              </a:solidFill>
              <a:ln>
                <a:noFill/>
              </a:ln>
              <a:effectLst/>
            </c:spPr>
            <c:extLst>
              <c:ext xmlns:c16="http://schemas.microsoft.com/office/drawing/2014/chart" uri="{C3380CC4-5D6E-409C-BE32-E72D297353CC}">
                <c16:uniqueId val="{00000010-213F-4966-946D-3442EB87B6BD}"/>
              </c:ext>
            </c:extLst>
          </c:dPt>
          <c:dPt>
            <c:idx val="46"/>
            <c:invertIfNegative val="0"/>
            <c:bubble3D val="0"/>
            <c:extLst>
              <c:ext xmlns:c16="http://schemas.microsoft.com/office/drawing/2014/chart" uri="{C3380CC4-5D6E-409C-BE32-E72D297353CC}">
                <c16:uniqueId val="{00000011-213F-4966-946D-3442EB87B6BD}"/>
              </c:ext>
            </c:extLst>
          </c:dPt>
          <c:dPt>
            <c:idx val="47"/>
            <c:invertIfNegative val="0"/>
            <c:bubble3D val="0"/>
            <c:spPr>
              <a:solidFill>
                <a:srgbClr val="C9D0D6"/>
              </a:solidFill>
              <a:ln>
                <a:noFill/>
              </a:ln>
              <a:effectLst/>
            </c:spPr>
            <c:extLst>
              <c:ext xmlns:c16="http://schemas.microsoft.com/office/drawing/2014/chart" uri="{C3380CC4-5D6E-409C-BE32-E72D297353CC}">
                <c16:uniqueId val="{00000013-213F-4966-946D-3442EB87B6BD}"/>
              </c:ext>
            </c:extLst>
          </c:dPt>
          <c:dPt>
            <c:idx val="57"/>
            <c:invertIfNegative val="0"/>
            <c:bubble3D val="0"/>
            <c:spPr>
              <a:solidFill>
                <a:srgbClr val="7C878E"/>
              </a:solidFill>
              <a:ln>
                <a:noFill/>
              </a:ln>
              <a:effectLst/>
            </c:spPr>
            <c:extLst>
              <c:ext xmlns:c16="http://schemas.microsoft.com/office/drawing/2014/chart" uri="{C3380CC4-5D6E-409C-BE32-E72D297353CC}">
                <c16:uniqueId val="{00000015-213F-4966-946D-3442EB87B6BD}"/>
              </c:ext>
            </c:extLst>
          </c:dPt>
          <c:dPt>
            <c:idx val="58"/>
            <c:invertIfNegative val="0"/>
            <c:bubble3D val="0"/>
            <c:extLst>
              <c:ext xmlns:c16="http://schemas.microsoft.com/office/drawing/2014/chart" uri="{C3380CC4-5D6E-409C-BE32-E72D297353CC}">
                <c16:uniqueId val="{00000016-213F-4966-946D-3442EB87B6BD}"/>
              </c:ext>
            </c:extLst>
          </c:dPt>
          <c:dPt>
            <c:idx val="59"/>
            <c:invertIfNegative val="0"/>
            <c:bubble3D val="0"/>
            <c:spPr>
              <a:solidFill>
                <a:srgbClr val="C9D0D6"/>
              </a:solidFill>
              <a:ln>
                <a:noFill/>
              </a:ln>
              <a:effectLst/>
            </c:spPr>
            <c:extLst>
              <c:ext xmlns:c16="http://schemas.microsoft.com/office/drawing/2014/chart" uri="{C3380CC4-5D6E-409C-BE32-E72D297353CC}">
                <c16:uniqueId val="{00000018-213F-4966-946D-3442EB87B6BD}"/>
              </c:ext>
            </c:extLst>
          </c:dPt>
          <c:dPt>
            <c:idx val="69"/>
            <c:invertIfNegative val="0"/>
            <c:bubble3D val="0"/>
            <c:spPr>
              <a:solidFill>
                <a:srgbClr val="7C878E"/>
              </a:solidFill>
              <a:ln>
                <a:noFill/>
              </a:ln>
              <a:effectLst/>
            </c:spPr>
            <c:extLst>
              <c:ext xmlns:c16="http://schemas.microsoft.com/office/drawing/2014/chart" uri="{C3380CC4-5D6E-409C-BE32-E72D297353CC}">
                <c16:uniqueId val="{0000001A-213F-4966-946D-3442EB87B6BD}"/>
              </c:ext>
            </c:extLst>
          </c:dPt>
          <c:dPt>
            <c:idx val="70"/>
            <c:invertIfNegative val="0"/>
            <c:bubble3D val="0"/>
            <c:extLst>
              <c:ext xmlns:c16="http://schemas.microsoft.com/office/drawing/2014/chart" uri="{C3380CC4-5D6E-409C-BE32-E72D297353CC}">
                <c16:uniqueId val="{0000001B-213F-4966-946D-3442EB87B6BD}"/>
              </c:ext>
            </c:extLst>
          </c:dPt>
          <c:dPt>
            <c:idx val="71"/>
            <c:invertIfNegative val="0"/>
            <c:bubble3D val="0"/>
            <c:spPr>
              <a:solidFill>
                <a:srgbClr val="C9D0D6"/>
              </a:solidFill>
              <a:ln>
                <a:noFill/>
              </a:ln>
              <a:effectLst/>
            </c:spPr>
            <c:extLst>
              <c:ext xmlns:c16="http://schemas.microsoft.com/office/drawing/2014/chart" uri="{C3380CC4-5D6E-409C-BE32-E72D297353CC}">
                <c16:uniqueId val="{0000001D-213F-4966-946D-3442EB87B6BD}"/>
              </c:ext>
            </c:extLst>
          </c:dPt>
          <c:dPt>
            <c:idx val="81"/>
            <c:invertIfNegative val="0"/>
            <c:bubble3D val="0"/>
            <c:spPr>
              <a:solidFill>
                <a:srgbClr val="FBBB27"/>
              </a:solidFill>
              <a:ln>
                <a:noFill/>
              </a:ln>
              <a:effectLst/>
            </c:spPr>
            <c:extLst>
              <c:ext xmlns:c16="http://schemas.microsoft.com/office/drawing/2014/chart" uri="{C3380CC4-5D6E-409C-BE32-E72D297353CC}">
                <c16:uniqueId val="{0000001F-213F-4966-946D-3442EB87B6BD}"/>
              </c:ext>
            </c:extLst>
          </c:dPt>
          <c:cat>
            <c:multiLvlStrRef>
              <c:f>'[2]TOT EXP ACU'!$A$6:$B$87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'[2]TOT EXP ACU'!$C$6:$C$87</c:f>
              <c:numCache>
                <c:formatCode>General</c:formatCode>
                <c:ptCount val="82"/>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numCache>
            </c:numRef>
          </c:val>
          <c:extLst>
            <c:ext xmlns:c16="http://schemas.microsoft.com/office/drawing/2014/chart" uri="{C3380CC4-5D6E-409C-BE32-E72D297353CC}">
              <c16:uniqueId val="{00000020-213F-4966-946D-3442EB87B6BD}"/>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'[2]TOT EXP ACU'!$D$5</c:f>
              <c:strCache>
                <c:ptCount val="1"/>
                <c:pt idx="0">
                  <c:v>Variación</c:v>
                </c:pt>
              </c:strCache>
            </c:strRef>
          </c:tx>
          <c:spPr>
            <a:ln w="28575" cap="rnd">
              <a:solidFill>
                <a:srgbClr val="B69630"/>
              </a:solidFill>
              <a:round/>
            </a:ln>
            <a:effectLst/>
          </c:spPr>
          <c:marker>
            <c:symbol val="none"/>
          </c:marker>
          <c:cat>
            <c:multiLvlStrRef>
              <c:f>'[2]TOT EXP ACU'!$A$6:$B$87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'[2]TOT EXP ACU'!$D$6:$D$87</c:f>
              <c:numCache>
                <c:formatCode>General</c:formatCode>
                <c:ptCount val="82"/>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numCache>
            </c:numRef>
          </c:val>
          <c:smooth val="0"/>
          <c:extLst>
            <c:ext xmlns:c16="http://schemas.microsoft.com/office/drawing/2014/chart" uri="{C3380CC4-5D6E-409C-BE32-E72D297353CC}">
              <c16:uniqueId val="{00000021-213F-4966-946D-3442EB87B6BD}"/>
            </c:ext>
          </c:extLst>
        </c:ser>
        <c:ser>
          <c:idx val="2"/>
          <c:order val="2"/>
          <c:tx>
            <c:strRef>
              <c:f>'[2]TOT EXP ACU'!$E$5</c:f>
              <c:strCache>
                <c:ptCount val="1"/>
                <c:pt idx="0">
                  <c:v>Variación promedio</c:v>
                </c:pt>
              </c:strCache>
            </c:strRef>
          </c:tx>
          <c:spPr>
            <a:ln w="28575" cap="rnd">
              <a:solidFill>
                <a:srgbClr val="524805"/>
              </a:solidFill>
              <a:round/>
            </a:ln>
            <a:effectLst/>
          </c:spPr>
          <c:marker>
            <c:symbol val="none"/>
          </c:marker>
          <c:cat>
            <c:multiLvlStrRef>
              <c:f>'[2]TOT EXP ACU'!$A$6:$B$87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'[2]TOT EXP ACU'!$E$6:$E$87</c:f>
              <c:numCache>
                <c:formatCode>General</c:formatCode>
                <c:ptCount val="82"/>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numCache>
            </c:numRef>
          </c:val>
          <c:smooth val="0"/>
          <c:extLst>
            <c:ext xmlns:c16="http://schemas.microsoft.com/office/drawing/2014/chart" uri="{C3380CC4-5D6E-409C-BE32-E72D297353CC}">
              <c16:uniqueId val="{00000022-213F-4966-946D-3442EB87B6BD}"/>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28"/>
            <c:invertIfNegative val="0"/>
            <c:bubble3D val="0"/>
            <c:spPr>
              <a:solidFill>
                <a:srgbClr val="FFC000"/>
              </a:solidFill>
              <a:ln>
                <a:noFill/>
              </a:ln>
              <a:effectLst/>
            </c:spPr>
            <c:extLst>
              <c:ext xmlns:c16="http://schemas.microsoft.com/office/drawing/2014/chart" uri="{C3380CC4-5D6E-409C-BE32-E72D297353CC}">
                <c16:uniqueId val="{00000001-4494-4B4E-A67E-F027E4F08A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'F8'!$A$7:$A$38</c:f>
              <c:strCache>
                <c:ptCount val="32"/>
                <c:pt idx="0">
                  <c:v>Nayarit</c:v>
                </c:pt>
                <c:pt idx="1">
                  <c:v>Colima</c:v>
                </c:pt>
                <c:pt idx="2">
                  <c:v>Quintana Roo</c:v>
                </c:pt>
                <c:pt idx="3">
                  <c:v>Tlaxcala</c:v>
                </c:pt>
                <c:pt idx="4">
                  <c:v>Guerrero</c:v>
                </c:pt>
                <c:pt idx="5">
                  <c:v>Zacatecas</c:v>
                </c:pt>
                <c:pt idx="6">
                  <c:v>Chiapas</c:v>
                </c:pt>
                <c:pt idx="7">
                  <c:v>Durango</c:v>
                </c:pt>
                <c:pt idx="8">
                  <c:v>Morelos</c:v>
                </c:pt>
                <c:pt idx="9">
                  <c:v>Oaxaca</c:v>
                </c:pt>
                <c:pt idx="10">
                  <c:v>Baja California Sur</c:v>
                </c:pt>
                <c:pt idx="11">
                  <c:v>Yucatán</c:v>
                </c:pt>
                <c:pt idx="12">
                  <c:v>Michoacán</c:v>
                </c:pt>
                <c:pt idx="13">
                  <c:v>Sinaloa</c:v>
                </c:pt>
                <c:pt idx="14">
                  <c:v>Hidalgo</c:v>
                </c:pt>
                <c:pt idx="15">
                  <c:v>Aguascalientes</c:v>
                </c:pt>
                <c:pt idx="16">
                  <c:v>San Luis Potosí</c:v>
                </c:pt>
                <c:pt idx="17">
                  <c:v>Querétaro</c:v>
                </c:pt>
                <c:pt idx="18">
                  <c:v>Tamaulipas</c:v>
                </c:pt>
                <c:pt idx="19">
                  <c:v>Puebla</c:v>
                </c:pt>
                <c:pt idx="20">
                  <c:v>Baja California</c:v>
                </c:pt>
                <c:pt idx="21">
                  <c:v>Chihuahua</c:v>
                </c:pt>
                <c:pt idx="22">
                  <c:v>Veracruz</c:v>
                </c:pt>
                <c:pt idx="23">
                  <c:v>Sonora</c:v>
                </c:pt>
                <c:pt idx="24">
                  <c:v>Guanajuato</c:v>
                </c:pt>
                <c:pt idx="25">
                  <c:v>Tabasco</c:v>
                </c:pt>
                <c:pt idx="26">
                  <c:v>Ciudad de México</c:v>
                </c:pt>
                <c:pt idx="27">
                  <c:v>Coahuila</c:v>
                </c:pt>
                <c:pt idx="28">
                  <c:v>Jalisco</c:v>
                </c:pt>
                <c:pt idx="29">
                  <c:v>México</c:v>
                </c:pt>
                <c:pt idx="30">
                  <c:v>Campeche</c:v>
                </c:pt>
                <c:pt idx="31">
                  <c:v>Nuevo León</c:v>
                </c:pt>
              </c:strCache>
            </c:strRef>
          </c:cat>
          <c:val>
            <c:numRef>
              <c:f>'F8'!$C$7:$C$38</c:f>
              <c:numCache>
                <c:formatCode>0.0%</c:formatCode>
                <c:ptCount val="32"/>
                <c:pt idx="0">
                  <c:v>3.9749498196960326E-3</c:v>
                </c:pt>
                <c:pt idx="1">
                  <c:v>4.5522392961614561E-3</c:v>
                </c:pt>
                <c:pt idx="2">
                  <c:v>5.8533155597955784E-3</c:v>
                </c:pt>
                <c:pt idx="3">
                  <c:v>6.2396726631302928E-3</c:v>
                </c:pt>
                <c:pt idx="4">
                  <c:v>8.1899840314220013E-3</c:v>
                </c:pt>
                <c:pt idx="5">
                  <c:v>9.6391008269346053E-3</c:v>
                </c:pt>
                <c:pt idx="6">
                  <c:v>9.7843692079792217E-3</c:v>
                </c:pt>
                <c:pt idx="7">
                  <c:v>1.1066014393988945E-2</c:v>
                </c:pt>
                <c:pt idx="8">
                  <c:v>1.1236969601064564E-2</c:v>
                </c:pt>
                <c:pt idx="9">
                  <c:v>1.1490833175419841E-2</c:v>
                </c:pt>
                <c:pt idx="10">
                  <c:v>1.1935783961768061E-2</c:v>
                </c:pt>
                <c:pt idx="11">
                  <c:v>1.2814393555174112E-2</c:v>
                </c:pt>
                <c:pt idx="12">
                  <c:v>1.2819526675691598E-2</c:v>
                </c:pt>
                <c:pt idx="13">
                  <c:v>1.4760794088746396E-2</c:v>
                </c:pt>
                <c:pt idx="14">
                  <c:v>1.6127748105779612E-2</c:v>
                </c:pt>
                <c:pt idx="15">
                  <c:v>1.7297381124063583E-2</c:v>
                </c:pt>
                <c:pt idx="16">
                  <c:v>2.659914749583275E-2</c:v>
                </c:pt>
                <c:pt idx="17">
                  <c:v>3.0535835137802184E-2</c:v>
                </c:pt>
                <c:pt idx="18">
                  <c:v>3.3673884782709905E-2</c:v>
                </c:pt>
                <c:pt idx="19">
                  <c:v>3.8793511988427884E-2</c:v>
                </c:pt>
                <c:pt idx="20">
                  <c:v>3.9554518420864597E-2</c:v>
                </c:pt>
                <c:pt idx="21">
                  <c:v>4.1343287456132381E-2</c:v>
                </c:pt>
                <c:pt idx="22">
                  <c:v>4.7095522398055242E-2</c:v>
                </c:pt>
                <c:pt idx="23">
                  <c:v>4.7497196552891696E-2</c:v>
                </c:pt>
                <c:pt idx="24">
                  <c:v>4.7575034916329528E-2</c:v>
                </c:pt>
                <c:pt idx="25">
                  <c:v>5.2552087088268015E-2</c:v>
                </c:pt>
                <c:pt idx="26">
                  <c:v>5.4813314707373495E-2</c:v>
                </c:pt>
                <c:pt idx="27">
                  <c:v>5.8703682276022934E-2</c:v>
                </c:pt>
                <c:pt idx="28">
                  <c:v>6.9188417924361659E-2</c:v>
                </c:pt>
                <c:pt idx="29">
                  <c:v>7.5918711087028454E-2</c:v>
                </c:pt>
                <c:pt idx="30">
                  <c:v>8.2392451941866909E-2</c:v>
                </c:pt>
                <c:pt idx="31">
                  <c:v>8.5980319739216479E-2</c:v>
                </c:pt>
              </c:numCache>
            </c:numRef>
          </c:val>
          <c:extLst>
            <c:ext xmlns:c16="http://schemas.microsoft.com/office/drawing/2014/chart" uri="{C3380CC4-5D6E-409C-BE32-E72D297353CC}">
              <c16:uniqueId val="{00000002-4494-4B4E-A67E-F027E4F08A33}"/>
            </c:ext>
          </c:extLst>
        </c:ser>
        <c:dLbls>
          <c:showLegendKey val="0"/>
          <c:showVal val="0"/>
          <c:showCatName val="0"/>
          <c:showSerName val="0"/>
          <c:showPercent val="0"/>
          <c:showBubbleSize val="0"/>
        </c:dLbls>
        <c:gapWidth val="182"/>
        <c:axId val="450084168"/>
        <c:axId val="450086136"/>
      </c:barChart>
      <c:catAx>
        <c:axId val="450084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50086136"/>
        <c:crosses val="autoZero"/>
        <c:auto val="1"/>
        <c:lblAlgn val="ctr"/>
        <c:lblOffset val="100"/>
        <c:noMultiLvlLbl val="0"/>
      </c:catAx>
      <c:valAx>
        <c:axId val="450086136"/>
        <c:scaling>
          <c:orientation val="minMax"/>
        </c:scaling>
        <c:delete val="1"/>
        <c:axPos val="b"/>
        <c:numFmt formatCode="0.0%" sourceLinked="1"/>
        <c:majorTickMark val="none"/>
        <c:minorTickMark val="none"/>
        <c:tickLblPos val="nextTo"/>
        <c:crossAx val="450084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'[2]TOT EST'!$C$5</c:f>
              <c:strCache>
                <c:ptCount val="1"/>
                <c:pt idx="0">
                  <c:v>Establecimientos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B625-4D36-8C94-2CB2ECB20953}"/>
              </c:ext>
            </c:extLst>
          </c:dPt>
          <c:dPt>
            <c:idx val="21"/>
            <c:invertIfNegative val="0"/>
            <c:bubble3D val="0"/>
            <c:spPr>
              <a:solidFill>
                <a:srgbClr val="7C878E"/>
              </a:solidFill>
              <a:ln>
                <a:noFill/>
              </a:ln>
              <a:effectLst/>
            </c:spPr>
            <c:extLst>
              <c:ext xmlns:c16="http://schemas.microsoft.com/office/drawing/2014/chart" uri="{C3380CC4-5D6E-409C-BE32-E72D297353CC}">
                <c16:uniqueId val="{00000003-B625-4D36-8C94-2CB2ECB20953}"/>
              </c:ext>
            </c:extLst>
          </c:dPt>
          <c:dPt>
            <c:idx val="33"/>
            <c:invertIfNegative val="0"/>
            <c:bubble3D val="0"/>
            <c:spPr>
              <a:solidFill>
                <a:srgbClr val="7C878E"/>
              </a:solidFill>
              <a:ln>
                <a:noFill/>
              </a:ln>
              <a:effectLst/>
            </c:spPr>
            <c:extLst>
              <c:ext xmlns:c16="http://schemas.microsoft.com/office/drawing/2014/chart" uri="{C3380CC4-5D6E-409C-BE32-E72D297353CC}">
                <c16:uniqueId val="{00000005-B625-4D36-8C94-2CB2ECB20953}"/>
              </c:ext>
            </c:extLst>
          </c:dPt>
          <c:dPt>
            <c:idx val="45"/>
            <c:invertIfNegative val="0"/>
            <c:bubble3D val="0"/>
            <c:spPr>
              <a:solidFill>
                <a:srgbClr val="7C878E"/>
              </a:solidFill>
              <a:ln>
                <a:noFill/>
              </a:ln>
              <a:effectLst/>
            </c:spPr>
            <c:extLst>
              <c:ext xmlns:c16="http://schemas.microsoft.com/office/drawing/2014/chart" uri="{C3380CC4-5D6E-409C-BE32-E72D297353CC}">
                <c16:uniqueId val="{00000007-B625-4D36-8C94-2CB2ECB20953}"/>
              </c:ext>
            </c:extLst>
          </c:dPt>
          <c:dPt>
            <c:idx val="57"/>
            <c:invertIfNegative val="0"/>
            <c:bubble3D val="0"/>
            <c:spPr>
              <a:solidFill>
                <a:srgbClr val="7C878E"/>
              </a:solidFill>
              <a:ln>
                <a:noFill/>
              </a:ln>
              <a:effectLst/>
            </c:spPr>
            <c:extLst>
              <c:ext xmlns:c16="http://schemas.microsoft.com/office/drawing/2014/chart" uri="{C3380CC4-5D6E-409C-BE32-E72D297353CC}">
                <c16:uniqueId val="{00000009-B625-4D36-8C94-2CB2ECB20953}"/>
              </c:ext>
            </c:extLst>
          </c:dPt>
          <c:dPt>
            <c:idx val="69"/>
            <c:invertIfNegative val="0"/>
            <c:bubble3D val="0"/>
            <c:spPr>
              <a:solidFill>
                <a:srgbClr val="7C878E"/>
              </a:solidFill>
              <a:ln>
                <a:noFill/>
              </a:ln>
              <a:effectLst/>
            </c:spPr>
            <c:extLst>
              <c:ext xmlns:c16="http://schemas.microsoft.com/office/drawing/2014/chart" uri="{C3380CC4-5D6E-409C-BE32-E72D297353CC}">
                <c16:uniqueId val="{0000000B-B625-4D36-8C94-2CB2ECB20953}"/>
              </c:ext>
            </c:extLst>
          </c:dPt>
          <c:dPt>
            <c:idx val="81"/>
            <c:invertIfNegative val="0"/>
            <c:bubble3D val="0"/>
            <c:spPr>
              <a:solidFill>
                <a:srgbClr val="FBBB27"/>
              </a:solidFill>
              <a:ln>
                <a:noFill/>
              </a:ln>
              <a:effectLst/>
            </c:spPr>
            <c:extLst>
              <c:ext xmlns:c16="http://schemas.microsoft.com/office/drawing/2014/chart" uri="{C3380CC4-5D6E-409C-BE32-E72D297353CC}">
                <c16:uniqueId val="{0000000D-B625-4D36-8C94-2CB2ECB20953}"/>
              </c:ext>
            </c:extLst>
          </c:dPt>
          <c:cat>
            <c:multiLvlStrRef>
              <c:f>'[2]TOT EST'!$A$6:$B$87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'[2]TOT EST'!$C$6:$C$87</c:f>
              <c:numCache>
                <c:formatCode>General</c:formatCode>
                <c:ptCount val="82"/>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numCache>
            </c:numRef>
          </c:val>
          <c:extLst>
            <c:ext xmlns:c16="http://schemas.microsoft.com/office/drawing/2014/chart" uri="{C3380CC4-5D6E-409C-BE32-E72D297353CC}">
              <c16:uniqueId val="{0000000E-B625-4D36-8C94-2CB2ECB2095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'[2]TOT EST'!$D$5</c:f>
              <c:strCache>
                <c:ptCount val="1"/>
                <c:pt idx="0">
                  <c:v>Promedio</c:v>
                </c:pt>
              </c:strCache>
            </c:strRef>
          </c:tx>
          <c:spPr>
            <a:ln w="28575" cap="rnd">
              <a:solidFill>
                <a:srgbClr val="B69630"/>
              </a:solidFill>
              <a:round/>
            </a:ln>
            <a:effectLst/>
          </c:spPr>
          <c:marker>
            <c:symbol val="none"/>
          </c:marker>
          <c:cat>
            <c:multiLvlStrRef>
              <c:f>'[2]TOT EST'!$A$6:$B$87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'[2]TOT EST'!$D$6:$D$87</c:f>
              <c:numCache>
                <c:formatCode>General</c:formatCode>
                <c:ptCount val="82"/>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numCache>
            </c:numRef>
          </c:val>
          <c:smooth val="0"/>
          <c:extLst>
            <c:ext xmlns:c16="http://schemas.microsoft.com/office/drawing/2014/chart" uri="{C3380CC4-5D6E-409C-BE32-E72D297353CC}">
              <c16:uniqueId val="{0000000F-B625-4D36-8C94-2CB2ECB2095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F05-42EA-B66E-3E362B0B47AE}"/>
              </c:ext>
            </c:extLst>
          </c:dPt>
          <c:dPt>
            <c:idx val="1"/>
            <c:invertIfNegative val="0"/>
            <c:bubble3D val="0"/>
            <c:spPr>
              <a:solidFill>
                <a:srgbClr val="7C878E"/>
              </a:solidFill>
              <a:ln>
                <a:noFill/>
              </a:ln>
              <a:effectLst/>
            </c:spPr>
            <c:extLst>
              <c:ext xmlns:c16="http://schemas.microsoft.com/office/drawing/2014/chart" uri="{C3380CC4-5D6E-409C-BE32-E72D297353CC}">
                <c16:uniqueId val="{00000003-5F05-42EA-B66E-3E362B0B47AE}"/>
              </c:ext>
            </c:extLst>
          </c:dPt>
          <c:dPt>
            <c:idx val="2"/>
            <c:invertIfNegative val="0"/>
            <c:bubble3D val="0"/>
            <c:spPr>
              <a:solidFill>
                <a:srgbClr val="7C878E"/>
              </a:solidFill>
              <a:ln>
                <a:noFill/>
              </a:ln>
              <a:effectLst/>
            </c:spPr>
            <c:extLst>
              <c:ext xmlns:c16="http://schemas.microsoft.com/office/drawing/2014/chart" uri="{C3380CC4-5D6E-409C-BE32-E72D297353CC}">
                <c16:uniqueId val="{00000005-5F05-42EA-B66E-3E362B0B47AE}"/>
              </c:ext>
            </c:extLst>
          </c:dPt>
          <c:dPt>
            <c:idx val="3"/>
            <c:invertIfNegative val="0"/>
            <c:bubble3D val="0"/>
            <c:spPr>
              <a:solidFill>
                <a:srgbClr val="7C878E"/>
              </a:solidFill>
              <a:ln>
                <a:noFill/>
              </a:ln>
              <a:effectLst/>
            </c:spPr>
            <c:extLst>
              <c:ext xmlns:c16="http://schemas.microsoft.com/office/drawing/2014/chart" uri="{C3380CC4-5D6E-409C-BE32-E72D297353CC}">
                <c16:uniqueId val="{00000007-5F05-42EA-B66E-3E362B0B47AE}"/>
              </c:ext>
            </c:extLst>
          </c:dPt>
          <c:dPt>
            <c:idx val="4"/>
            <c:invertIfNegative val="0"/>
            <c:bubble3D val="0"/>
            <c:spPr>
              <a:solidFill>
                <a:srgbClr val="7C878E"/>
              </a:solidFill>
              <a:ln>
                <a:noFill/>
              </a:ln>
              <a:effectLst/>
            </c:spPr>
            <c:extLst>
              <c:ext xmlns:c16="http://schemas.microsoft.com/office/drawing/2014/chart" uri="{C3380CC4-5D6E-409C-BE32-E72D297353CC}">
                <c16:uniqueId val="{00000009-5F05-42EA-B66E-3E362B0B47AE}"/>
              </c:ext>
            </c:extLst>
          </c:dPt>
          <c:dPt>
            <c:idx val="5"/>
            <c:invertIfNegative val="0"/>
            <c:bubble3D val="0"/>
            <c:spPr>
              <a:solidFill>
                <a:srgbClr val="7C878E"/>
              </a:solidFill>
              <a:ln>
                <a:noFill/>
              </a:ln>
              <a:effectLst/>
            </c:spPr>
            <c:extLst>
              <c:ext xmlns:c16="http://schemas.microsoft.com/office/drawing/2014/chart" uri="{C3380CC4-5D6E-409C-BE32-E72D297353CC}">
                <c16:uniqueId val="{0000000B-5F05-42EA-B66E-3E362B0B47AE}"/>
              </c:ext>
            </c:extLst>
          </c:dPt>
          <c:dPt>
            <c:idx val="6"/>
            <c:invertIfNegative val="0"/>
            <c:bubble3D val="0"/>
            <c:spPr>
              <a:solidFill>
                <a:srgbClr val="7C878E"/>
              </a:solidFill>
              <a:ln>
                <a:noFill/>
              </a:ln>
              <a:effectLst/>
            </c:spPr>
            <c:extLst>
              <c:ext xmlns:c16="http://schemas.microsoft.com/office/drawing/2014/chart" uri="{C3380CC4-5D6E-409C-BE32-E72D297353CC}">
                <c16:uniqueId val="{0000000D-5F05-42EA-B66E-3E362B0B47AE}"/>
              </c:ext>
            </c:extLst>
          </c:dPt>
          <c:dPt>
            <c:idx val="7"/>
            <c:invertIfNegative val="0"/>
            <c:bubble3D val="0"/>
            <c:spPr>
              <a:solidFill>
                <a:srgbClr val="7C878E"/>
              </a:solidFill>
              <a:ln>
                <a:noFill/>
              </a:ln>
              <a:effectLst/>
            </c:spPr>
            <c:extLst>
              <c:ext xmlns:c16="http://schemas.microsoft.com/office/drawing/2014/chart" uri="{C3380CC4-5D6E-409C-BE32-E72D297353CC}">
                <c16:uniqueId val="{0000000F-5F05-42EA-B66E-3E362B0B47AE}"/>
              </c:ext>
            </c:extLst>
          </c:dPt>
          <c:dPt>
            <c:idx val="8"/>
            <c:invertIfNegative val="0"/>
            <c:bubble3D val="0"/>
            <c:spPr>
              <a:solidFill>
                <a:srgbClr val="7C878E"/>
              </a:solidFill>
              <a:ln>
                <a:noFill/>
              </a:ln>
              <a:effectLst/>
            </c:spPr>
            <c:extLst>
              <c:ext xmlns:c16="http://schemas.microsoft.com/office/drawing/2014/chart" uri="{C3380CC4-5D6E-409C-BE32-E72D297353CC}">
                <c16:uniqueId val="{00000011-5F05-42EA-B66E-3E362B0B47AE}"/>
              </c:ext>
            </c:extLst>
          </c:dPt>
          <c:dPt>
            <c:idx val="9"/>
            <c:invertIfNegative val="0"/>
            <c:bubble3D val="0"/>
            <c:spPr>
              <a:solidFill>
                <a:srgbClr val="7C878E"/>
              </a:solidFill>
              <a:ln>
                <a:noFill/>
              </a:ln>
              <a:effectLst/>
            </c:spPr>
            <c:extLst>
              <c:ext xmlns:c16="http://schemas.microsoft.com/office/drawing/2014/chart" uri="{C3380CC4-5D6E-409C-BE32-E72D297353CC}">
                <c16:uniqueId val="{00000013-5F05-42EA-B66E-3E362B0B47A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F05-42EA-B66E-3E362B0B47A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F05-42EA-B66E-3E362B0B47A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F05-42EA-B66E-3E362B0B47AE}"/>
              </c:ext>
            </c:extLst>
          </c:dPt>
          <c:dPt>
            <c:idx val="13"/>
            <c:invertIfNegative val="0"/>
            <c:bubble3D val="0"/>
            <c:spPr>
              <a:solidFill>
                <a:srgbClr val="FBBB27"/>
              </a:solidFill>
              <a:ln>
                <a:noFill/>
              </a:ln>
              <a:effectLst/>
            </c:spPr>
            <c:extLst>
              <c:ext xmlns:c16="http://schemas.microsoft.com/office/drawing/2014/chart" uri="{C3380CC4-5D6E-409C-BE32-E72D297353CC}">
                <c16:uniqueId val="{0000001B-5F05-42EA-B66E-3E362B0B47A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F05-42EA-B66E-3E362B0B47A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F05-42EA-B66E-3E362B0B47A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F05-42EA-B66E-3E362B0B47A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F05-42EA-B66E-3E362B0B47A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'[2]DIST TOT EST'!$A$6:$A$24</c:f>
              <c:strCache>
                <c:ptCount val="19"/>
                <c:pt idx="0">
                  <c:v>Michoacán</c:v>
                </c:pt>
                <c:pt idx="1">
                  <c:v>Veracruz</c:v>
                </c:pt>
                <c:pt idx="2">
                  <c:v>Yucatán</c:v>
                </c:pt>
                <c:pt idx="3">
                  <c:v>Sinaloa</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'[2]DIST TOT EST'!$B$6:$B$24</c:f>
              <c:numCache>
                <c:formatCode>General</c:formatCode>
                <c:ptCount val="19"/>
                <c:pt idx="0">
                  <c:v>0.4</c:v>
                </c:pt>
                <c:pt idx="1">
                  <c:v>0.9</c:v>
                </c:pt>
                <c:pt idx="2">
                  <c:v>0.9</c:v>
                </c:pt>
                <c:pt idx="3">
                  <c:v>1</c:v>
                </c:pt>
                <c:pt idx="4">
                  <c:v>1.2</c:v>
                </c:pt>
                <c:pt idx="5">
                  <c:v>1.4</c:v>
                </c:pt>
                <c:pt idx="6">
                  <c:v>2.1</c:v>
                </c:pt>
                <c:pt idx="7">
                  <c:v>2.8</c:v>
                </c:pt>
                <c:pt idx="8">
                  <c:v>2.8</c:v>
                </c:pt>
                <c:pt idx="9">
                  <c:v>3.7</c:v>
                </c:pt>
                <c:pt idx="10">
                  <c:v>4.4000000000000004</c:v>
                </c:pt>
                <c:pt idx="11">
                  <c:v>5.8</c:v>
                </c:pt>
                <c:pt idx="12">
                  <c:v>6</c:v>
                </c:pt>
                <c:pt idx="13">
                  <c:v>6.2</c:v>
                </c:pt>
                <c:pt idx="14">
                  <c:v>6.5</c:v>
                </c:pt>
                <c:pt idx="15">
                  <c:v>7.1</c:v>
                </c:pt>
                <c:pt idx="16">
                  <c:v>9.3000000000000007</c:v>
                </c:pt>
                <c:pt idx="17">
                  <c:v>12.2</c:v>
                </c:pt>
                <c:pt idx="18">
                  <c:v>17.7</c:v>
                </c:pt>
              </c:numCache>
            </c:numRef>
          </c:val>
          <c:extLst>
            <c:ext xmlns:c16="http://schemas.microsoft.com/office/drawing/2014/chart" uri="{C3380CC4-5D6E-409C-BE32-E72D297353CC}">
              <c16:uniqueId val="{00000024-5F05-42EA-B66E-3E362B0B47A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'[2]TOT TRA'!$C$5</c:f>
              <c:strCache>
                <c:ptCount val="1"/>
                <c:pt idx="0">
                  <c:v>Personal ocupado</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3C3C-4052-B726-26668D313A37}"/>
              </c:ext>
            </c:extLst>
          </c:dPt>
          <c:dPt>
            <c:idx val="21"/>
            <c:invertIfNegative val="0"/>
            <c:bubble3D val="0"/>
            <c:spPr>
              <a:solidFill>
                <a:srgbClr val="7C878E"/>
              </a:solidFill>
              <a:ln>
                <a:noFill/>
              </a:ln>
              <a:effectLst/>
            </c:spPr>
            <c:extLst>
              <c:ext xmlns:c16="http://schemas.microsoft.com/office/drawing/2014/chart" uri="{C3380CC4-5D6E-409C-BE32-E72D297353CC}">
                <c16:uniqueId val="{00000003-3C3C-4052-B726-26668D313A37}"/>
              </c:ext>
            </c:extLst>
          </c:dPt>
          <c:dPt>
            <c:idx val="33"/>
            <c:invertIfNegative val="0"/>
            <c:bubble3D val="0"/>
            <c:spPr>
              <a:solidFill>
                <a:srgbClr val="7C878E"/>
              </a:solidFill>
              <a:ln>
                <a:noFill/>
              </a:ln>
              <a:effectLst/>
            </c:spPr>
            <c:extLst>
              <c:ext xmlns:c16="http://schemas.microsoft.com/office/drawing/2014/chart" uri="{C3380CC4-5D6E-409C-BE32-E72D297353CC}">
                <c16:uniqueId val="{00000005-3C3C-4052-B726-26668D313A37}"/>
              </c:ext>
            </c:extLst>
          </c:dPt>
          <c:dPt>
            <c:idx val="45"/>
            <c:invertIfNegative val="0"/>
            <c:bubble3D val="0"/>
            <c:spPr>
              <a:solidFill>
                <a:srgbClr val="7C878E"/>
              </a:solidFill>
              <a:ln>
                <a:noFill/>
              </a:ln>
              <a:effectLst/>
            </c:spPr>
            <c:extLst>
              <c:ext xmlns:c16="http://schemas.microsoft.com/office/drawing/2014/chart" uri="{C3380CC4-5D6E-409C-BE32-E72D297353CC}">
                <c16:uniqueId val="{00000007-3C3C-4052-B726-26668D313A37}"/>
              </c:ext>
            </c:extLst>
          </c:dPt>
          <c:dPt>
            <c:idx val="57"/>
            <c:invertIfNegative val="0"/>
            <c:bubble3D val="0"/>
            <c:spPr>
              <a:solidFill>
                <a:srgbClr val="7C878E"/>
              </a:solidFill>
              <a:ln>
                <a:noFill/>
              </a:ln>
              <a:effectLst/>
            </c:spPr>
            <c:extLst>
              <c:ext xmlns:c16="http://schemas.microsoft.com/office/drawing/2014/chart" uri="{C3380CC4-5D6E-409C-BE32-E72D297353CC}">
                <c16:uniqueId val="{00000009-3C3C-4052-B726-26668D313A37}"/>
              </c:ext>
            </c:extLst>
          </c:dPt>
          <c:dPt>
            <c:idx val="69"/>
            <c:invertIfNegative val="0"/>
            <c:bubble3D val="0"/>
            <c:spPr>
              <a:solidFill>
                <a:srgbClr val="7C878E"/>
              </a:solidFill>
              <a:ln>
                <a:noFill/>
              </a:ln>
              <a:effectLst/>
            </c:spPr>
            <c:extLst>
              <c:ext xmlns:c16="http://schemas.microsoft.com/office/drawing/2014/chart" uri="{C3380CC4-5D6E-409C-BE32-E72D297353CC}">
                <c16:uniqueId val="{0000000B-3C3C-4052-B726-26668D313A37}"/>
              </c:ext>
            </c:extLst>
          </c:dPt>
          <c:dPt>
            <c:idx val="81"/>
            <c:invertIfNegative val="0"/>
            <c:bubble3D val="0"/>
            <c:spPr>
              <a:solidFill>
                <a:srgbClr val="FBBB27"/>
              </a:solidFill>
              <a:ln>
                <a:noFill/>
              </a:ln>
              <a:effectLst/>
            </c:spPr>
            <c:extLst>
              <c:ext xmlns:c16="http://schemas.microsoft.com/office/drawing/2014/chart" uri="{C3380CC4-5D6E-409C-BE32-E72D297353CC}">
                <c16:uniqueId val="{0000000D-3C3C-4052-B726-26668D313A37}"/>
              </c:ext>
            </c:extLst>
          </c:dPt>
          <c:cat>
            <c:multiLvlStrRef>
              <c:f>'[2]TOT TRA'!$A$6:$B$87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'[2]TOT TRA'!$C$6:$C$87</c:f>
              <c:numCache>
                <c:formatCode>General</c:formatCode>
                <c:ptCount val="82"/>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numCache>
            </c:numRef>
          </c:val>
          <c:extLst>
            <c:ext xmlns:c16="http://schemas.microsoft.com/office/drawing/2014/chart" uri="{C3380CC4-5D6E-409C-BE32-E72D297353CC}">
              <c16:uniqueId val="{0000000E-3C3C-4052-B726-26668D313A3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'[2]TOT TRA'!$D$5</c:f>
              <c:strCache>
                <c:ptCount val="1"/>
                <c:pt idx="0">
                  <c:v>Promedio</c:v>
                </c:pt>
              </c:strCache>
            </c:strRef>
          </c:tx>
          <c:spPr>
            <a:ln w="28575" cap="rnd">
              <a:solidFill>
                <a:srgbClr val="B69630"/>
              </a:solidFill>
              <a:round/>
            </a:ln>
            <a:effectLst/>
          </c:spPr>
          <c:marker>
            <c:symbol val="none"/>
          </c:marker>
          <c:cat>
            <c:multiLvlStrRef>
              <c:f>'[2]TOT TRA'!$A$6:$B$87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'[2]TOT TRA'!$D$6:$D$87</c:f>
              <c:numCache>
                <c:formatCode>General</c:formatCode>
                <c:ptCount val="82"/>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numCache>
            </c:numRef>
          </c:val>
          <c:smooth val="0"/>
          <c:extLst>
            <c:ext xmlns:c16="http://schemas.microsoft.com/office/drawing/2014/chart" uri="{C3380CC4-5D6E-409C-BE32-E72D297353CC}">
              <c16:uniqueId val="{0000000F-3C3C-4052-B726-26668D313A3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'[2]VAR TOT TRA'!$C$5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D293-40C2-80A1-ADC5DABB7010}"/>
              </c:ext>
            </c:extLst>
          </c:dPt>
          <c:dPt>
            <c:idx val="21"/>
            <c:invertIfNegative val="0"/>
            <c:bubble3D val="0"/>
            <c:spPr>
              <a:solidFill>
                <a:srgbClr val="7C878E"/>
              </a:solidFill>
              <a:ln>
                <a:noFill/>
              </a:ln>
              <a:effectLst/>
            </c:spPr>
            <c:extLst>
              <c:ext xmlns:c16="http://schemas.microsoft.com/office/drawing/2014/chart" uri="{C3380CC4-5D6E-409C-BE32-E72D297353CC}">
                <c16:uniqueId val="{00000003-D293-40C2-80A1-ADC5DABB7010}"/>
              </c:ext>
            </c:extLst>
          </c:dPt>
          <c:dPt>
            <c:idx val="33"/>
            <c:invertIfNegative val="0"/>
            <c:bubble3D val="0"/>
            <c:spPr>
              <a:solidFill>
                <a:srgbClr val="7C878E"/>
              </a:solidFill>
              <a:ln>
                <a:noFill/>
              </a:ln>
              <a:effectLst/>
            </c:spPr>
            <c:extLst>
              <c:ext xmlns:c16="http://schemas.microsoft.com/office/drawing/2014/chart" uri="{C3380CC4-5D6E-409C-BE32-E72D297353CC}">
                <c16:uniqueId val="{00000005-D293-40C2-80A1-ADC5DABB7010}"/>
              </c:ext>
            </c:extLst>
          </c:dPt>
          <c:dPt>
            <c:idx val="45"/>
            <c:invertIfNegative val="0"/>
            <c:bubble3D val="0"/>
            <c:spPr>
              <a:solidFill>
                <a:srgbClr val="7C878E"/>
              </a:solidFill>
              <a:ln>
                <a:noFill/>
              </a:ln>
              <a:effectLst/>
            </c:spPr>
            <c:extLst>
              <c:ext xmlns:c16="http://schemas.microsoft.com/office/drawing/2014/chart" uri="{C3380CC4-5D6E-409C-BE32-E72D297353CC}">
                <c16:uniqueId val="{00000007-D293-40C2-80A1-ADC5DABB7010}"/>
              </c:ext>
            </c:extLst>
          </c:dPt>
          <c:dPt>
            <c:idx val="57"/>
            <c:invertIfNegative val="0"/>
            <c:bubble3D val="0"/>
            <c:spPr>
              <a:solidFill>
                <a:srgbClr val="7C878E"/>
              </a:solidFill>
              <a:ln>
                <a:noFill/>
              </a:ln>
              <a:effectLst/>
            </c:spPr>
            <c:extLst>
              <c:ext xmlns:c16="http://schemas.microsoft.com/office/drawing/2014/chart" uri="{C3380CC4-5D6E-409C-BE32-E72D297353CC}">
                <c16:uniqueId val="{00000009-D293-40C2-80A1-ADC5DABB7010}"/>
              </c:ext>
            </c:extLst>
          </c:dPt>
          <c:dPt>
            <c:idx val="69"/>
            <c:invertIfNegative val="0"/>
            <c:bubble3D val="0"/>
            <c:spPr>
              <a:solidFill>
                <a:srgbClr val="7C878E"/>
              </a:solidFill>
              <a:ln>
                <a:noFill/>
              </a:ln>
              <a:effectLst/>
            </c:spPr>
            <c:extLst>
              <c:ext xmlns:c16="http://schemas.microsoft.com/office/drawing/2014/chart" uri="{C3380CC4-5D6E-409C-BE32-E72D297353CC}">
                <c16:uniqueId val="{0000000B-D293-40C2-80A1-ADC5DABB7010}"/>
              </c:ext>
            </c:extLst>
          </c:dPt>
          <c:dPt>
            <c:idx val="81"/>
            <c:invertIfNegative val="0"/>
            <c:bubble3D val="0"/>
            <c:spPr>
              <a:solidFill>
                <a:srgbClr val="FBBB27"/>
              </a:solidFill>
              <a:ln>
                <a:noFill/>
              </a:ln>
              <a:effectLst/>
            </c:spPr>
            <c:extLst>
              <c:ext xmlns:c16="http://schemas.microsoft.com/office/drawing/2014/chart" uri="{C3380CC4-5D6E-409C-BE32-E72D297353CC}">
                <c16:uniqueId val="{0000000D-D293-40C2-80A1-ADC5DABB7010}"/>
              </c:ext>
            </c:extLst>
          </c:dPt>
          <c:cat>
            <c:multiLvlStrRef>
              <c:f>'[2]VAR TOT TRA'!$A$6:$B$87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'[2]VAR TOT TRA'!$C$6:$C$87</c:f>
              <c:numCache>
                <c:formatCode>General</c:formatCode>
                <c:ptCount val="82"/>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numCache>
            </c:numRef>
          </c:val>
          <c:extLst>
            <c:ext xmlns:c16="http://schemas.microsoft.com/office/drawing/2014/chart" uri="{C3380CC4-5D6E-409C-BE32-E72D297353CC}">
              <c16:uniqueId val="{0000000E-D293-40C2-80A1-ADC5DABB701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'[2]VAR TOT TRA'!$D$5</c:f>
              <c:strCache>
                <c:ptCount val="1"/>
                <c:pt idx="0">
                  <c:v>Variación promedio</c:v>
                </c:pt>
              </c:strCache>
            </c:strRef>
          </c:tx>
          <c:spPr>
            <a:ln w="28575" cap="rnd">
              <a:solidFill>
                <a:srgbClr val="B69630"/>
              </a:solidFill>
              <a:round/>
            </a:ln>
            <a:effectLst/>
          </c:spPr>
          <c:marker>
            <c:symbol val="none"/>
          </c:marker>
          <c:cat>
            <c:multiLvlStrRef>
              <c:f>'[2]VAR TOT TRA'!$A$6:$B$87</c:f>
              <c:multiLvlStrCache>
                <c:ptCount val="8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lvl>
                <c:lvl>
                  <c:pt idx="0">
                    <c:v>2013</c:v>
                  </c:pt>
                  <c:pt idx="12">
                    <c:v>2014</c:v>
                  </c:pt>
                  <c:pt idx="24">
                    <c:v>2015</c:v>
                  </c:pt>
                  <c:pt idx="36">
                    <c:v>2016</c:v>
                  </c:pt>
                  <c:pt idx="48">
                    <c:v>2017</c:v>
                  </c:pt>
                  <c:pt idx="60">
                    <c:v>2018</c:v>
                  </c:pt>
                  <c:pt idx="72">
                    <c:v>2019</c:v>
                  </c:pt>
                </c:lvl>
              </c:multiLvlStrCache>
            </c:multiLvlStrRef>
          </c:cat>
          <c:val>
            <c:numRef>
              <c:f>'[2]VAR TOT TRA'!$D$6:$D$87</c:f>
              <c:numCache>
                <c:formatCode>General</c:formatCode>
                <c:ptCount val="82"/>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numCache>
            </c:numRef>
          </c:val>
          <c:smooth val="0"/>
          <c:extLst>
            <c:ext xmlns:c16="http://schemas.microsoft.com/office/drawing/2014/chart" uri="{C3380CC4-5D6E-409C-BE32-E72D297353CC}">
              <c16:uniqueId val="{0000000F-D293-40C2-80A1-ADC5DABB701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581-428D-A6DF-CA28CC87EB3E}"/>
              </c:ext>
            </c:extLst>
          </c:dPt>
          <c:dPt>
            <c:idx val="1"/>
            <c:invertIfNegative val="0"/>
            <c:bubble3D val="0"/>
            <c:spPr>
              <a:solidFill>
                <a:srgbClr val="7C878E"/>
              </a:solidFill>
              <a:ln>
                <a:noFill/>
              </a:ln>
              <a:effectLst/>
            </c:spPr>
            <c:extLst>
              <c:ext xmlns:c16="http://schemas.microsoft.com/office/drawing/2014/chart" uri="{C3380CC4-5D6E-409C-BE32-E72D297353CC}">
                <c16:uniqueId val="{00000003-1581-428D-A6DF-CA28CC87EB3E}"/>
              </c:ext>
            </c:extLst>
          </c:dPt>
          <c:dPt>
            <c:idx val="2"/>
            <c:invertIfNegative val="0"/>
            <c:bubble3D val="0"/>
            <c:spPr>
              <a:solidFill>
                <a:srgbClr val="7C878E"/>
              </a:solidFill>
              <a:ln>
                <a:noFill/>
              </a:ln>
              <a:effectLst/>
            </c:spPr>
            <c:extLst>
              <c:ext xmlns:c16="http://schemas.microsoft.com/office/drawing/2014/chart" uri="{C3380CC4-5D6E-409C-BE32-E72D297353CC}">
                <c16:uniqueId val="{00000005-1581-428D-A6DF-CA28CC87EB3E}"/>
              </c:ext>
            </c:extLst>
          </c:dPt>
          <c:dPt>
            <c:idx val="3"/>
            <c:invertIfNegative val="0"/>
            <c:bubble3D val="0"/>
            <c:spPr>
              <a:solidFill>
                <a:srgbClr val="7C878E"/>
              </a:solidFill>
              <a:ln>
                <a:noFill/>
              </a:ln>
              <a:effectLst/>
            </c:spPr>
            <c:extLst>
              <c:ext xmlns:c16="http://schemas.microsoft.com/office/drawing/2014/chart" uri="{C3380CC4-5D6E-409C-BE32-E72D297353CC}">
                <c16:uniqueId val="{00000007-1581-428D-A6DF-CA28CC87EB3E}"/>
              </c:ext>
            </c:extLst>
          </c:dPt>
          <c:dPt>
            <c:idx val="4"/>
            <c:invertIfNegative val="0"/>
            <c:bubble3D val="0"/>
            <c:spPr>
              <a:solidFill>
                <a:srgbClr val="7C878E"/>
              </a:solidFill>
              <a:ln>
                <a:noFill/>
              </a:ln>
              <a:effectLst/>
            </c:spPr>
            <c:extLst>
              <c:ext xmlns:c16="http://schemas.microsoft.com/office/drawing/2014/chart" uri="{C3380CC4-5D6E-409C-BE32-E72D297353CC}">
                <c16:uniqueId val="{00000009-1581-428D-A6DF-CA28CC87EB3E}"/>
              </c:ext>
            </c:extLst>
          </c:dPt>
          <c:dPt>
            <c:idx val="5"/>
            <c:invertIfNegative val="0"/>
            <c:bubble3D val="0"/>
            <c:spPr>
              <a:solidFill>
                <a:srgbClr val="7C878E"/>
              </a:solidFill>
              <a:ln>
                <a:noFill/>
              </a:ln>
              <a:effectLst/>
            </c:spPr>
            <c:extLst>
              <c:ext xmlns:c16="http://schemas.microsoft.com/office/drawing/2014/chart" uri="{C3380CC4-5D6E-409C-BE32-E72D297353CC}">
                <c16:uniqueId val="{0000000B-1581-428D-A6DF-CA28CC87EB3E}"/>
              </c:ext>
            </c:extLst>
          </c:dPt>
          <c:dPt>
            <c:idx val="6"/>
            <c:invertIfNegative val="0"/>
            <c:bubble3D val="0"/>
            <c:spPr>
              <a:solidFill>
                <a:srgbClr val="7C878E"/>
              </a:solidFill>
              <a:ln>
                <a:noFill/>
              </a:ln>
              <a:effectLst/>
            </c:spPr>
            <c:extLst>
              <c:ext xmlns:c16="http://schemas.microsoft.com/office/drawing/2014/chart" uri="{C3380CC4-5D6E-409C-BE32-E72D297353CC}">
                <c16:uniqueId val="{0000000D-1581-428D-A6DF-CA28CC87EB3E}"/>
              </c:ext>
            </c:extLst>
          </c:dPt>
          <c:dPt>
            <c:idx val="7"/>
            <c:invertIfNegative val="0"/>
            <c:bubble3D val="0"/>
            <c:spPr>
              <a:solidFill>
                <a:srgbClr val="7C878E"/>
              </a:solidFill>
              <a:ln>
                <a:noFill/>
              </a:ln>
              <a:effectLst/>
            </c:spPr>
            <c:extLst>
              <c:ext xmlns:c16="http://schemas.microsoft.com/office/drawing/2014/chart" uri="{C3380CC4-5D6E-409C-BE32-E72D297353CC}">
                <c16:uniqueId val="{0000000F-1581-428D-A6DF-CA28CC87EB3E}"/>
              </c:ext>
            </c:extLst>
          </c:dPt>
          <c:dPt>
            <c:idx val="8"/>
            <c:invertIfNegative val="0"/>
            <c:bubble3D val="0"/>
            <c:spPr>
              <a:solidFill>
                <a:srgbClr val="7C878E"/>
              </a:solidFill>
              <a:ln>
                <a:noFill/>
              </a:ln>
              <a:effectLst/>
            </c:spPr>
            <c:extLst>
              <c:ext xmlns:c16="http://schemas.microsoft.com/office/drawing/2014/chart" uri="{C3380CC4-5D6E-409C-BE32-E72D297353CC}">
                <c16:uniqueId val="{00000011-1581-428D-A6DF-CA28CC87EB3E}"/>
              </c:ext>
            </c:extLst>
          </c:dPt>
          <c:dPt>
            <c:idx val="9"/>
            <c:invertIfNegative val="0"/>
            <c:bubble3D val="0"/>
            <c:spPr>
              <a:solidFill>
                <a:srgbClr val="7C878E"/>
              </a:solidFill>
              <a:ln>
                <a:noFill/>
              </a:ln>
              <a:effectLst/>
            </c:spPr>
            <c:extLst>
              <c:ext xmlns:c16="http://schemas.microsoft.com/office/drawing/2014/chart" uri="{C3380CC4-5D6E-409C-BE32-E72D297353CC}">
                <c16:uniqueId val="{00000013-1581-428D-A6DF-CA28CC87EB3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581-428D-A6DF-CA28CC87EB3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581-428D-A6DF-CA28CC87EB3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581-428D-A6DF-CA28CC87EB3E}"/>
              </c:ext>
            </c:extLst>
          </c:dPt>
          <c:dPt>
            <c:idx val="13"/>
            <c:invertIfNegative val="0"/>
            <c:bubble3D val="0"/>
            <c:spPr>
              <a:solidFill>
                <a:srgbClr val="FBBB27"/>
              </a:solidFill>
              <a:ln>
                <a:noFill/>
              </a:ln>
              <a:effectLst/>
            </c:spPr>
            <c:extLst>
              <c:ext xmlns:c16="http://schemas.microsoft.com/office/drawing/2014/chart" uri="{C3380CC4-5D6E-409C-BE32-E72D297353CC}">
                <c16:uniqueId val="{0000001B-1581-428D-A6DF-CA28CC87EB3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581-428D-A6DF-CA28CC87EB3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581-428D-A6DF-CA28CC87EB3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581-428D-A6DF-CA28CC87EB3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581-428D-A6DF-CA28CC87EB3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'[2]DIST TOT TRA'!$A$6:$A$24</c:f>
              <c:strCache>
                <c:ptCount val="19"/>
                <c:pt idx="0">
                  <c:v>Michoacán</c:v>
                </c:pt>
                <c:pt idx="1">
                  <c:v>Veracruz</c:v>
                </c:pt>
                <c:pt idx="2">
                  <c:v>Ciudad de México</c:v>
                </c:pt>
                <c:pt idx="3">
                  <c:v>Yucatán</c:v>
                </c:pt>
                <c:pt idx="4">
                  <c:v>Sinaloa</c:v>
                </c:pt>
                <c:pt idx="5">
                  <c:v>Durango</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'[2]DIST TOT TRA'!$B$6:$B$24</c:f>
              <c:numCache>
                <c:formatCode>General</c:formatCode>
                <c:ptCount val="19"/>
                <c:pt idx="0">
                  <c:v>0.2</c:v>
                </c:pt>
                <c:pt idx="1">
                  <c:v>0.7</c:v>
                </c:pt>
                <c:pt idx="2">
                  <c:v>1.1000000000000001</c:v>
                </c:pt>
                <c:pt idx="3">
                  <c:v>1.1000000000000001</c:v>
                </c:pt>
                <c:pt idx="4">
                  <c:v>1.2</c:v>
                </c:pt>
                <c:pt idx="5">
                  <c:v>1.4</c:v>
                </c:pt>
                <c:pt idx="6">
                  <c:v>2</c:v>
                </c:pt>
                <c:pt idx="7">
                  <c:v>2.5</c:v>
                </c:pt>
                <c:pt idx="8">
                  <c:v>2.9</c:v>
                </c:pt>
                <c:pt idx="9">
                  <c:v>3.5</c:v>
                </c:pt>
                <c:pt idx="10">
                  <c:v>4.5</c:v>
                </c:pt>
                <c:pt idx="11">
                  <c:v>5.8</c:v>
                </c:pt>
                <c:pt idx="12">
                  <c:v>6.2</c:v>
                </c:pt>
                <c:pt idx="13">
                  <c:v>6.8</c:v>
                </c:pt>
                <c:pt idx="14">
                  <c:v>8.6</c:v>
                </c:pt>
                <c:pt idx="15">
                  <c:v>9.4</c:v>
                </c:pt>
                <c:pt idx="16">
                  <c:v>9.8000000000000007</c:v>
                </c:pt>
                <c:pt idx="17">
                  <c:v>12.6</c:v>
                </c:pt>
                <c:pt idx="18">
                  <c:v>13.1</c:v>
                </c:pt>
              </c:numCache>
            </c:numRef>
          </c:val>
          <c:extLst>
            <c:ext xmlns:c16="http://schemas.microsoft.com/office/drawing/2014/chart" uri="{C3380CC4-5D6E-409C-BE32-E72D297353CC}">
              <c16:uniqueId val="{00000024-1581-428D-A6DF-CA28CC87EB3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7B3-4CF1-B34B-03FA2062A28A}"/>
              </c:ext>
            </c:extLst>
          </c:dPt>
          <c:dPt>
            <c:idx val="1"/>
            <c:invertIfNegative val="0"/>
            <c:bubble3D val="0"/>
            <c:spPr>
              <a:solidFill>
                <a:srgbClr val="7C878E"/>
              </a:solidFill>
              <a:ln>
                <a:noFill/>
              </a:ln>
              <a:effectLst/>
            </c:spPr>
            <c:extLst>
              <c:ext xmlns:c16="http://schemas.microsoft.com/office/drawing/2014/chart" uri="{C3380CC4-5D6E-409C-BE32-E72D297353CC}">
                <c16:uniqueId val="{00000003-A7B3-4CF1-B34B-03FA2062A28A}"/>
              </c:ext>
            </c:extLst>
          </c:dPt>
          <c:dPt>
            <c:idx val="2"/>
            <c:invertIfNegative val="0"/>
            <c:bubble3D val="0"/>
            <c:spPr>
              <a:solidFill>
                <a:srgbClr val="7C878E"/>
              </a:solidFill>
              <a:ln>
                <a:noFill/>
              </a:ln>
              <a:effectLst/>
            </c:spPr>
            <c:extLst>
              <c:ext xmlns:c16="http://schemas.microsoft.com/office/drawing/2014/chart" uri="{C3380CC4-5D6E-409C-BE32-E72D297353CC}">
                <c16:uniqueId val="{00000005-A7B3-4CF1-B34B-03FA2062A28A}"/>
              </c:ext>
            </c:extLst>
          </c:dPt>
          <c:dPt>
            <c:idx val="3"/>
            <c:invertIfNegative val="0"/>
            <c:bubble3D val="0"/>
            <c:spPr>
              <a:solidFill>
                <a:srgbClr val="7C878E"/>
              </a:solidFill>
              <a:ln>
                <a:noFill/>
              </a:ln>
              <a:effectLst/>
            </c:spPr>
            <c:extLst>
              <c:ext xmlns:c16="http://schemas.microsoft.com/office/drawing/2014/chart" uri="{C3380CC4-5D6E-409C-BE32-E72D297353CC}">
                <c16:uniqueId val="{00000007-A7B3-4CF1-B34B-03FA2062A28A}"/>
              </c:ext>
            </c:extLst>
          </c:dPt>
          <c:dPt>
            <c:idx val="4"/>
            <c:invertIfNegative val="0"/>
            <c:bubble3D val="0"/>
            <c:spPr>
              <a:solidFill>
                <a:srgbClr val="7C878E"/>
              </a:solidFill>
              <a:ln>
                <a:noFill/>
              </a:ln>
              <a:effectLst/>
            </c:spPr>
            <c:extLst>
              <c:ext xmlns:c16="http://schemas.microsoft.com/office/drawing/2014/chart" uri="{C3380CC4-5D6E-409C-BE32-E72D297353CC}">
                <c16:uniqueId val="{00000009-A7B3-4CF1-B34B-03FA2062A28A}"/>
              </c:ext>
            </c:extLst>
          </c:dPt>
          <c:dPt>
            <c:idx val="5"/>
            <c:invertIfNegative val="0"/>
            <c:bubble3D val="0"/>
            <c:spPr>
              <a:solidFill>
                <a:srgbClr val="7C878E"/>
              </a:solidFill>
              <a:ln>
                <a:noFill/>
              </a:ln>
              <a:effectLst/>
            </c:spPr>
            <c:extLst>
              <c:ext xmlns:c16="http://schemas.microsoft.com/office/drawing/2014/chart" uri="{C3380CC4-5D6E-409C-BE32-E72D297353CC}">
                <c16:uniqueId val="{0000000B-A7B3-4CF1-B34B-03FA2062A28A}"/>
              </c:ext>
            </c:extLst>
          </c:dPt>
          <c:dPt>
            <c:idx val="6"/>
            <c:invertIfNegative val="0"/>
            <c:bubble3D val="0"/>
            <c:spPr>
              <a:solidFill>
                <a:srgbClr val="7C878E"/>
              </a:solidFill>
              <a:ln>
                <a:noFill/>
              </a:ln>
              <a:effectLst/>
            </c:spPr>
            <c:extLst>
              <c:ext xmlns:c16="http://schemas.microsoft.com/office/drawing/2014/chart" uri="{C3380CC4-5D6E-409C-BE32-E72D297353CC}">
                <c16:uniqueId val="{0000000D-A7B3-4CF1-B34B-03FA2062A28A}"/>
              </c:ext>
            </c:extLst>
          </c:dPt>
          <c:dPt>
            <c:idx val="7"/>
            <c:invertIfNegative val="0"/>
            <c:bubble3D val="0"/>
            <c:spPr>
              <a:solidFill>
                <a:srgbClr val="7C878E"/>
              </a:solidFill>
              <a:ln>
                <a:noFill/>
              </a:ln>
              <a:effectLst/>
            </c:spPr>
            <c:extLst>
              <c:ext xmlns:c16="http://schemas.microsoft.com/office/drawing/2014/chart" uri="{C3380CC4-5D6E-409C-BE32-E72D297353CC}">
                <c16:uniqueId val="{0000000F-A7B3-4CF1-B34B-03FA2062A28A}"/>
              </c:ext>
            </c:extLst>
          </c:dPt>
          <c:dPt>
            <c:idx val="8"/>
            <c:invertIfNegative val="0"/>
            <c:bubble3D val="0"/>
            <c:spPr>
              <a:solidFill>
                <a:srgbClr val="7C878E"/>
              </a:solidFill>
              <a:ln>
                <a:noFill/>
              </a:ln>
              <a:effectLst/>
            </c:spPr>
            <c:extLst>
              <c:ext xmlns:c16="http://schemas.microsoft.com/office/drawing/2014/chart" uri="{C3380CC4-5D6E-409C-BE32-E72D297353CC}">
                <c16:uniqueId val="{00000011-A7B3-4CF1-B34B-03FA2062A28A}"/>
              </c:ext>
            </c:extLst>
          </c:dPt>
          <c:dPt>
            <c:idx val="9"/>
            <c:invertIfNegative val="0"/>
            <c:bubble3D val="0"/>
            <c:spPr>
              <a:solidFill>
                <a:srgbClr val="7C878E"/>
              </a:solidFill>
              <a:ln>
                <a:noFill/>
              </a:ln>
              <a:effectLst/>
            </c:spPr>
            <c:extLst>
              <c:ext xmlns:c16="http://schemas.microsoft.com/office/drawing/2014/chart" uri="{C3380CC4-5D6E-409C-BE32-E72D297353CC}">
                <c16:uniqueId val="{00000013-A7B3-4CF1-B34B-03FA2062A28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7B3-4CF1-B34B-03FA2062A28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7B3-4CF1-B34B-03FA2062A28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7B3-4CF1-B34B-03FA2062A28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7B3-4CF1-B34B-03FA2062A28A}"/>
              </c:ext>
            </c:extLst>
          </c:dPt>
          <c:dPt>
            <c:idx val="14"/>
            <c:invertIfNegative val="0"/>
            <c:bubble3D val="0"/>
            <c:spPr>
              <a:solidFill>
                <a:srgbClr val="95682B"/>
              </a:solidFill>
              <a:ln>
                <a:noFill/>
              </a:ln>
              <a:effectLst/>
            </c:spPr>
            <c:extLst>
              <c:ext xmlns:c16="http://schemas.microsoft.com/office/drawing/2014/chart" uri="{C3380CC4-5D6E-409C-BE32-E72D297353CC}">
                <c16:uniqueId val="{0000001D-A7B3-4CF1-B34B-03FA2062A28A}"/>
              </c:ext>
            </c:extLst>
          </c:dPt>
          <c:dPt>
            <c:idx val="15"/>
            <c:invertIfNegative val="0"/>
            <c:bubble3D val="0"/>
            <c:spPr>
              <a:solidFill>
                <a:srgbClr val="FBBB27"/>
              </a:solidFill>
              <a:ln>
                <a:noFill/>
              </a:ln>
              <a:effectLst/>
            </c:spPr>
            <c:extLst>
              <c:ext xmlns:c16="http://schemas.microsoft.com/office/drawing/2014/chart" uri="{C3380CC4-5D6E-409C-BE32-E72D297353CC}">
                <c16:uniqueId val="{0000001F-A7B3-4CF1-B34B-03FA2062A28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7B3-4CF1-B34B-03FA2062A28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7B3-4CF1-B34B-03FA2062A28A}"/>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'F82'!$B$8:$B$40</c:f>
              <c:strCache>
                <c:ptCount val="33"/>
                <c:pt idx="0">
                  <c:v>Quintana Roo</c:v>
                </c:pt>
                <c:pt idx="1">
                  <c:v>Morelos</c:v>
                </c:pt>
                <c:pt idx="2">
                  <c:v>Chiapas</c:v>
                </c:pt>
                <c:pt idx="3">
                  <c:v>Hidalgo</c:v>
                </c:pt>
                <c:pt idx="4">
                  <c:v>Aguascalientes</c:v>
                </c:pt>
                <c:pt idx="5">
                  <c:v>Nuevo León</c:v>
                </c:pt>
                <c:pt idx="6">
                  <c:v>Puebla</c:v>
                </c:pt>
                <c:pt idx="7">
                  <c:v>Ciudad de México</c:v>
                </c:pt>
                <c:pt idx="8">
                  <c:v>San Luis Potosí</c:v>
                </c:pt>
                <c:pt idx="9">
                  <c:v>Coahuila</c:v>
                </c:pt>
                <c:pt idx="10">
                  <c:v>Guerrero</c:v>
                </c:pt>
                <c:pt idx="11">
                  <c:v>Sonora</c:v>
                </c:pt>
                <c:pt idx="12">
                  <c:v>Zacatecas</c:v>
                </c:pt>
                <c:pt idx="13">
                  <c:v>Guanajuato</c:v>
                </c:pt>
                <c:pt idx="14">
                  <c:v>Nacional</c:v>
                </c:pt>
                <c:pt idx="15">
                  <c:v>Jalisco</c:v>
                </c:pt>
                <c:pt idx="16">
                  <c:v>Baja California</c:v>
                </c:pt>
                <c:pt idx="17">
                  <c:v>Oaxaca</c:v>
                </c:pt>
                <c:pt idx="18">
                  <c:v>Chihuahua</c:v>
                </c:pt>
                <c:pt idx="19">
                  <c:v>Baja California Sur</c:v>
                </c:pt>
                <c:pt idx="20">
                  <c:v>Veracruz</c:v>
                </c:pt>
                <c:pt idx="21">
                  <c:v>Nayarit</c:v>
                </c:pt>
                <c:pt idx="22">
                  <c:v>Yucatán</c:v>
                </c:pt>
                <c:pt idx="23">
                  <c:v>Querétaro</c:v>
                </c:pt>
                <c:pt idx="24">
                  <c:v>Michoacán</c:v>
                </c:pt>
                <c:pt idx="25">
                  <c:v>Campeche</c:v>
                </c:pt>
                <c:pt idx="26">
                  <c:v>Durango</c:v>
                </c:pt>
                <c:pt idx="27">
                  <c:v>Colima</c:v>
                </c:pt>
                <c:pt idx="28">
                  <c:v>Tamaulipas</c:v>
                </c:pt>
                <c:pt idx="29">
                  <c:v>Tabasco</c:v>
                </c:pt>
                <c:pt idx="30">
                  <c:v>Estado de México</c:v>
                </c:pt>
                <c:pt idx="31">
                  <c:v>Sinaloa</c:v>
                </c:pt>
                <c:pt idx="32">
                  <c:v>Tlaxcala</c:v>
                </c:pt>
              </c:strCache>
            </c:strRef>
          </c:cat>
          <c:val>
            <c:numRef>
              <c:f>'F82'!$C$8:$C$40</c:f>
              <c:numCache>
                <c:formatCode>0.00</c:formatCode>
                <c:ptCount val="33"/>
                <c:pt idx="0">
                  <c:v>-16.110180463354784</c:v>
                </c:pt>
                <c:pt idx="1">
                  <c:v>-14.86115970008856</c:v>
                </c:pt>
                <c:pt idx="2">
                  <c:v>-12.090848509421617</c:v>
                </c:pt>
                <c:pt idx="3">
                  <c:v>-9.7830404514986888</c:v>
                </c:pt>
                <c:pt idx="4">
                  <c:v>-8.1087507563773222</c:v>
                </c:pt>
                <c:pt idx="5">
                  <c:v>-7.5446704910765456</c:v>
                </c:pt>
                <c:pt idx="6">
                  <c:v>-7.1660346634119669</c:v>
                </c:pt>
                <c:pt idx="7">
                  <c:v>-7.152041161584421</c:v>
                </c:pt>
                <c:pt idx="8">
                  <c:v>-7.0658553108239817</c:v>
                </c:pt>
                <c:pt idx="9">
                  <c:v>-7.0175544055488484</c:v>
                </c:pt>
                <c:pt idx="10">
                  <c:v>-6.7342441628226073</c:v>
                </c:pt>
                <c:pt idx="11">
                  <c:v>-6.6889063296358371</c:v>
                </c:pt>
                <c:pt idx="12">
                  <c:v>-6.4520639727310618</c:v>
                </c:pt>
                <c:pt idx="13">
                  <c:v>-5.4914361891774126</c:v>
                </c:pt>
                <c:pt idx="14">
                  <c:v>-5.3107830625527237</c:v>
                </c:pt>
                <c:pt idx="15">
                  <c:v>-4.5896275104204074</c:v>
                </c:pt>
                <c:pt idx="16">
                  <c:v>-3.8020804929163079</c:v>
                </c:pt>
                <c:pt idx="17">
                  <c:v>-3.2838137880689038</c:v>
                </c:pt>
                <c:pt idx="18">
                  <c:v>-2.5844688483763099</c:v>
                </c:pt>
                <c:pt idx="19">
                  <c:v>-2.4954807768241754</c:v>
                </c:pt>
                <c:pt idx="20">
                  <c:v>-2.4916972554991155</c:v>
                </c:pt>
                <c:pt idx="21">
                  <c:v>-1.8521236831628596</c:v>
                </c:pt>
                <c:pt idx="22">
                  <c:v>-1.5027834400334885</c:v>
                </c:pt>
                <c:pt idx="23">
                  <c:v>-1.3485494412882062</c:v>
                </c:pt>
                <c:pt idx="24">
                  <c:v>-0.5112043130181444</c:v>
                </c:pt>
                <c:pt idx="25">
                  <c:v>1.2187515770944672</c:v>
                </c:pt>
                <c:pt idx="26">
                  <c:v>1.7069500923365293</c:v>
                </c:pt>
                <c:pt idx="27">
                  <c:v>2.2064316769071102</c:v>
                </c:pt>
                <c:pt idx="28">
                  <c:v>4.0265664886412962</c:v>
                </c:pt>
                <c:pt idx="29">
                  <c:v>4.3192052970424752</c:v>
                </c:pt>
                <c:pt idx="30">
                  <c:v>7.5838247008653799</c:v>
                </c:pt>
                <c:pt idx="31">
                  <c:v>9.2229483595170176</c:v>
                </c:pt>
                <c:pt idx="32">
                  <c:v>12.161597343614954</c:v>
                </c:pt>
              </c:numCache>
            </c:numRef>
          </c:val>
          <c:extLst>
            <c:ext xmlns:c16="http://schemas.microsoft.com/office/drawing/2014/chart" uri="{C3380CC4-5D6E-409C-BE32-E72D297353CC}">
              <c16:uniqueId val="{00000024-A7B3-4CF1-B34B-03FA2062A28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A5E-47B9-8B1D-A8B22B17F30B}"/>
              </c:ext>
            </c:extLst>
          </c:dPt>
          <c:dPt>
            <c:idx val="1"/>
            <c:invertIfNegative val="0"/>
            <c:bubble3D val="0"/>
            <c:spPr>
              <a:solidFill>
                <a:srgbClr val="7C878E"/>
              </a:solidFill>
              <a:ln>
                <a:noFill/>
              </a:ln>
              <a:effectLst/>
            </c:spPr>
            <c:extLst>
              <c:ext xmlns:c16="http://schemas.microsoft.com/office/drawing/2014/chart" uri="{C3380CC4-5D6E-409C-BE32-E72D297353CC}">
                <c16:uniqueId val="{00000003-5A5E-47B9-8B1D-A8B22B17F30B}"/>
              </c:ext>
            </c:extLst>
          </c:dPt>
          <c:dPt>
            <c:idx val="2"/>
            <c:invertIfNegative val="0"/>
            <c:bubble3D val="0"/>
            <c:spPr>
              <a:solidFill>
                <a:srgbClr val="7C878E"/>
              </a:solidFill>
              <a:ln>
                <a:noFill/>
              </a:ln>
              <a:effectLst/>
            </c:spPr>
            <c:extLst>
              <c:ext xmlns:c16="http://schemas.microsoft.com/office/drawing/2014/chart" uri="{C3380CC4-5D6E-409C-BE32-E72D297353CC}">
                <c16:uniqueId val="{00000005-5A5E-47B9-8B1D-A8B22B17F30B}"/>
              </c:ext>
            </c:extLst>
          </c:dPt>
          <c:dPt>
            <c:idx val="3"/>
            <c:invertIfNegative val="0"/>
            <c:bubble3D val="0"/>
            <c:spPr>
              <a:solidFill>
                <a:srgbClr val="7C878E"/>
              </a:solidFill>
              <a:ln>
                <a:noFill/>
              </a:ln>
              <a:effectLst/>
            </c:spPr>
            <c:extLst>
              <c:ext xmlns:c16="http://schemas.microsoft.com/office/drawing/2014/chart" uri="{C3380CC4-5D6E-409C-BE32-E72D297353CC}">
                <c16:uniqueId val="{00000007-5A5E-47B9-8B1D-A8B22B17F30B}"/>
              </c:ext>
            </c:extLst>
          </c:dPt>
          <c:dPt>
            <c:idx val="4"/>
            <c:invertIfNegative val="0"/>
            <c:bubble3D val="0"/>
            <c:spPr>
              <a:solidFill>
                <a:srgbClr val="7C878E"/>
              </a:solidFill>
              <a:ln>
                <a:noFill/>
              </a:ln>
              <a:effectLst/>
            </c:spPr>
            <c:extLst>
              <c:ext xmlns:c16="http://schemas.microsoft.com/office/drawing/2014/chart" uri="{C3380CC4-5D6E-409C-BE32-E72D297353CC}">
                <c16:uniqueId val="{00000009-5A5E-47B9-8B1D-A8B22B17F30B}"/>
              </c:ext>
            </c:extLst>
          </c:dPt>
          <c:dPt>
            <c:idx val="5"/>
            <c:invertIfNegative val="0"/>
            <c:bubble3D val="0"/>
            <c:spPr>
              <a:solidFill>
                <a:srgbClr val="7C878E"/>
              </a:solidFill>
              <a:ln>
                <a:noFill/>
              </a:ln>
              <a:effectLst/>
            </c:spPr>
            <c:extLst>
              <c:ext xmlns:c16="http://schemas.microsoft.com/office/drawing/2014/chart" uri="{C3380CC4-5D6E-409C-BE32-E72D297353CC}">
                <c16:uniqueId val="{0000000B-5A5E-47B9-8B1D-A8B22B17F30B}"/>
              </c:ext>
            </c:extLst>
          </c:dPt>
          <c:dPt>
            <c:idx val="6"/>
            <c:invertIfNegative val="0"/>
            <c:bubble3D val="0"/>
            <c:spPr>
              <a:solidFill>
                <a:srgbClr val="7C878E"/>
              </a:solidFill>
              <a:ln>
                <a:noFill/>
              </a:ln>
              <a:effectLst/>
            </c:spPr>
            <c:extLst>
              <c:ext xmlns:c16="http://schemas.microsoft.com/office/drawing/2014/chart" uri="{C3380CC4-5D6E-409C-BE32-E72D297353CC}">
                <c16:uniqueId val="{0000000D-5A5E-47B9-8B1D-A8B22B17F30B}"/>
              </c:ext>
            </c:extLst>
          </c:dPt>
          <c:dPt>
            <c:idx val="7"/>
            <c:invertIfNegative val="0"/>
            <c:bubble3D val="0"/>
            <c:spPr>
              <a:solidFill>
                <a:srgbClr val="7C878E"/>
              </a:solidFill>
              <a:ln>
                <a:noFill/>
              </a:ln>
              <a:effectLst/>
            </c:spPr>
            <c:extLst>
              <c:ext xmlns:c16="http://schemas.microsoft.com/office/drawing/2014/chart" uri="{C3380CC4-5D6E-409C-BE32-E72D297353CC}">
                <c16:uniqueId val="{0000000F-5A5E-47B9-8B1D-A8B22B17F30B}"/>
              </c:ext>
            </c:extLst>
          </c:dPt>
          <c:dPt>
            <c:idx val="8"/>
            <c:invertIfNegative val="0"/>
            <c:bubble3D val="0"/>
            <c:spPr>
              <a:solidFill>
                <a:srgbClr val="7C878E"/>
              </a:solidFill>
              <a:ln>
                <a:noFill/>
              </a:ln>
              <a:effectLst/>
            </c:spPr>
            <c:extLst>
              <c:ext xmlns:c16="http://schemas.microsoft.com/office/drawing/2014/chart" uri="{C3380CC4-5D6E-409C-BE32-E72D297353CC}">
                <c16:uniqueId val="{00000011-5A5E-47B9-8B1D-A8B22B17F30B}"/>
              </c:ext>
            </c:extLst>
          </c:dPt>
          <c:dPt>
            <c:idx val="9"/>
            <c:invertIfNegative val="0"/>
            <c:bubble3D val="0"/>
            <c:spPr>
              <a:solidFill>
                <a:srgbClr val="7C878E"/>
              </a:solidFill>
              <a:ln>
                <a:noFill/>
              </a:ln>
              <a:effectLst/>
            </c:spPr>
            <c:extLst>
              <c:ext xmlns:c16="http://schemas.microsoft.com/office/drawing/2014/chart" uri="{C3380CC4-5D6E-409C-BE32-E72D297353CC}">
                <c16:uniqueId val="{00000013-5A5E-47B9-8B1D-A8B22B17F30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A5E-47B9-8B1D-A8B22B17F30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A5E-47B9-8B1D-A8B22B17F30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A5E-47B9-8B1D-A8B22B17F30B}"/>
              </c:ext>
            </c:extLst>
          </c:dPt>
          <c:dPt>
            <c:idx val="13"/>
            <c:invertIfNegative val="0"/>
            <c:bubble3D val="0"/>
            <c:spPr>
              <a:solidFill>
                <a:srgbClr val="FBBB27"/>
              </a:solidFill>
              <a:ln>
                <a:noFill/>
              </a:ln>
              <a:effectLst/>
            </c:spPr>
            <c:extLst>
              <c:ext xmlns:c16="http://schemas.microsoft.com/office/drawing/2014/chart" uri="{C3380CC4-5D6E-409C-BE32-E72D297353CC}">
                <c16:uniqueId val="{0000001B-5A5E-47B9-8B1D-A8B22B17F30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A5E-47B9-8B1D-A8B22B17F30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A5E-47B9-8B1D-A8B22B17F30B}"/>
              </c:ext>
            </c:extLst>
          </c:dPt>
          <c:dPt>
            <c:idx val="16"/>
            <c:invertIfNegative val="0"/>
            <c:bubble3D val="0"/>
            <c:spPr>
              <a:solidFill>
                <a:srgbClr val="95682B"/>
              </a:solidFill>
              <a:ln>
                <a:noFill/>
              </a:ln>
              <a:effectLst/>
            </c:spPr>
            <c:extLst>
              <c:ext xmlns:c16="http://schemas.microsoft.com/office/drawing/2014/chart" uri="{C3380CC4-5D6E-409C-BE32-E72D297353CC}">
                <c16:uniqueId val="{00000021-5A5E-47B9-8B1D-A8B22B17F30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A5E-47B9-8B1D-A8B22B17F30B}"/>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'F83'!$B$8:$B$40</c:f>
              <c:strCache>
                <c:ptCount val="33"/>
                <c:pt idx="0">
                  <c:v>Nayarit</c:v>
                </c:pt>
                <c:pt idx="1">
                  <c:v>Colima</c:v>
                </c:pt>
                <c:pt idx="2">
                  <c:v>Morelos</c:v>
                </c:pt>
                <c:pt idx="3">
                  <c:v>Quintana Roo</c:v>
                </c:pt>
                <c:pt idx="4">
                  <c:v>Hidalgo</c:v>
                </c:pt>
                <c:pt idx="5">
                  <c:v>Campeche</c:v>
                </c:pt>
                <c:pt idx="6">
                  <c:v>Guerrero</c:v>
                </c:pt>
                <c:pt idx="7">
                  <c:v>Nuevo León</c:v>
                </c:pt>
                <c:pt idx="8">
                  <c:v>Tamaulipas</c:v>
                </c:pt>
                <c:pt idx="9">
                  <c:v>Ciudad de México</c:v>
                </c:pt>
                <c:pt idx="10">
                  <c:v>Zacatecas</c:v>
                </c:pt>
                <c:pt idx="11">
                  <c:v>San Luis Potosí</c:v>
                </c:pt>
                <c:pt idx="12">
                  <c:v>Puebla</c:v>
                </c:pt>
                <c:pt idx="13">
                  <c:v>Jalisco</c:v>
                </c:pt>
                <c:pt idx="14">
                  <c:v>Guanajuato</c:v>
                </c:pt>
                <c:pt idx="15">
                  <c:v>Aguascalientes</c:v>
                </c:pt>
                <c:pt idx="16">
                  <c:v>Nacional</c:v>
                </c:pt>
                <c:pt idx="17">
                  <c:v>Sonora</c:v>
                </c:pt>
                <c:pt idx="18">
                  <c:v>Sinaloa</c:v>
                </c:pt>
                <c:pt idx="19">
                  <c:v>Durango</c:v>
                </c:pt>
                <c:pt idx="20">
                  <c:v>Oaxaca</c:v>
                </c:pt>
                <c:pt idx="21">
                  <c:v>Veracruz</c:v>
                </c:pt>
                <c:pt idx="22">
                  <c:v>Tabasco</c:v>
                </c:pt>
                <c:pt idx="23">
                  <c:v>Michoacán</c:v>
                </c:pt>
                <c:pt idx="24">
                  <c:v>Chihuahua</c:v>
                </c:pt>
                <c:pt idx="25">
                  <c:v>Chiapas</c:v>
                </c:pt>
                <c:pt idx="26">
                  <c:v>Querétaro</c:v>
                </c:pt>
                <c:pt idx="27">
                  <c:v>Coahuila</c:v>
                </c:pt>
                <c:pt idx="28">
                  <c:v>México</c:v>
                </c:pt>
                <c:pt idx="29">
                  <c:v>Baja California</c:v>
                </c:pt>
                <c:pt idx="30">
                  <c:v>Baja California Sur</c:v>
                </c:pt>
                <c:pt idx="31">
                  <c:v>Yucatán</c:v>
                </c:pt>
                <c:pt idx="32">
                  <c:v>Tlaxcala</c:v>
                </c:pt>
              </c:strCache>
            </c:strRef>
          </c:cat>
          <c:val>
            <c:numRef>
              <c:f>'F83'!$C$8:$C$40</c:f>
              <c:numCache>
                <c:formatCode>0.00</c:formatCode>
                <c:ptCount val="33"/>
                <c:pt idx="0">
                  <c:v>-5.533429760906726</c:v>
                </c:pt>
                <c:pt idx="1">
                  <c:v>-3.6850860107600698</c:v>
                </c:pt>
                <c:pt idx="2">
                  <c:v>-3.1187111872558715</c:v>
                </c:pt>
                <c:pt idx="3">
                  <c:v>-1.7090065822282747</c:v>
                </c:pt>
                <c:pt idx="4">
                  <c:v>-1.5999929059570797</c:v>
                </c:pt>
                <c:pt idx="5">
                  <c:v>-0.69407877546960561</c:v>
                </c:pt>
                <c:pt idx="6">
                  <c:v>-0.53641226803631492</c:v>
                </c:pt>
                <c:pt idx="7">
                  <c:v>-0.30127934258490235</c:v>
                </c:pt>
                <c:pt idx="8">
                  <c:v>-0.12582356804501615</c:v>
                </c:pt>
                <c:pt idx="9">
                  <c:v>7.0459759349544765E-2</c:v>
                </c:pt>
                <c:pt idx="10">
                  <c:v>0.10085411281063428</c:v>
                </c:pt>
                <c:pt idx="11">
                  <c:v>0.21490104020057693</c:v>
                </c:pt>
                <c:pt idx="12">
                  <c:v>0.77853947184520955</c:v>
                </c:pt>
                <c:pt idx="13">
                  <c:v>0.99726579827867667</c:v>
                </c:pt>
                <c:pt idx="14">
                  <c:v>1.2466544486655979</c:v>
                </c:pt>
                <c:pt idx="15">
                  <c:v>1.3378806353230721</c:v>
                </c:pt>
                <c:pt idx="16">
                  <c:v>1.3712098910647186</c:v>
                </c:pt>
                <c:pt idx="17">
                  <c:v>1.4010102379990528</c:v>
                </c:pt>
                <c:pt idx="18">
                  <c:v>1.4454675035954174</c:v>
                </c:pt>
                <c:pt idx="19">
                  <c:v>1.4690194912936967</c:v>
                </c:pt>
                <c:pt idx="20">
                  <c:v>1.8229597519962222</c:v>
                </c:pt>
                <c:pt idx="21">
                  <c:v>1.8983033398541973</c:v>
                </c:pt>
                <c:pt idx="22">
                  <c:v>2.0138300454085196</c:v>
                </c:pt>
                <c:pt idx="23">
                  <c:v>2.2753901265086776</c:v>
                </c:pt>
                <c:pt idx="24">
                  <c:v>2.4931240417790765</c:v>
                </c:pt>
                <c:pt idx="25">
                  <c:v>2.589653180785604</c:v>
                </c:pt>
                <c:pt idx="26">
                  <c:v>3.589682203314986</c:v>
                </c:pt>
                <c:pt idx="27">
                  <c:v>4.1320355765100016</c:v>
                </c:pt>
                <c:pt idx="28">
                  <c:v>5.1553426511494269</c:v>
                </c:pt>
                <c:pt idx="29">
                  <c:v>6.7328722615238075</c:v>
                </c:pt>
                <c:pt idx="30">
                  <c:v>6.9235332861499286</c:v>
                </c:pt>
                <c:pt idx="31">
                  <c:v>8.0807441005855338</c:v>
                </c:pt>
                <c:pt idx="32">
                  <c:v>14.266282104702341</c:v>
                </c:pt>
              </c:numCache>
            </c:numRef>
          </c:val>
          <c:extLst>
            <c:ext xmlns:c16="http://schemas.microsoft.com/office/drawing/2014/chart" uri="{C3380CC4-5D6E-409C-BE32-E72D297353CC}">
              <c16:uniqueId val="{00000024-5A5E-47B9-8B1D-A8B22B17F30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4C0-4D25-A5A1-7C3D8B3BBC89}"/>
              </c:ext>
            </c:extLst>
          </c:dPt>
          <c:dPt>
            <c:idx val="1"/>
            <c:invertIfNegative val="0"/>
            <c:bubble3D val="0"/>
            <c:spPr>
              <a:solidFill>
                <a:srgbClr val="7C878E"/>
              </a:solidFill>
              <a:ln>
                <a:noFill/>
              </a:ln>
              <a:effectLst/>
            </c:spPr>
            <c:extLst>
              <c:ext xmlns:c16="http://schemas.microsoft.com/office/drawing/2014/chart" uri="{C3380CC4-5D6E-409C-BE32-E72D297353CC}">
                <c16:uniqueId val="{00000003-54C0-4D25-A5A1-7C3D8B3BBC89}"/>
              </c:ext>
            </c:extLst>
          </c:dPt>
          <c:dPt>
            <c:idx val="2"/>
            <c:invertIfNegative val="0"/>
            <c:bubble3D val="0"/>
            <c:spPr>
              <a:solidFill>
                <a:srgbClr val="7C878E"/>
              </a:solidFill>
              <a:ln>
                <a:noFill/>
              </a:ln>
              <a:effectLst/>
            </c:spPr>
            <c:extLst>
              <c:ext xmlns:c16="http://schemas.microsoft.com/office/drawing/2014/chart" uri="{C3380CC4-5D6E-409C-BE32-E72D297353CC}">
                <c16:uniqueId val="{00000005-54C0-4D25-A5A1-7C3D8B3BBC89}"/>
              </c:ext>
            </c:extLst>
          </c:dPt>
          <c:dPt>
            <c:idx val="3"/>
            <c:invertIfNegative val="0"/>
            <c:bubble3D val="0"/>
            <c:spPr>
              <a:solidFill>
                <a:srgbClr val="7C878E"/>
              </a:solidFill>
              <a:ln>
                <a:noFill/>
              </a:ln>
              <a:effectLst/>
            </c:spPr>
            <c:extLst>
              <c:ext xmlns:c16="http://schemas.microsoft.com/office/drawing/2014/chart" uri="{C3380CC4-5D6E-409C-BE32-E72D297353CC}">
                <c16:uniqueId val="{00000007-54C0-4D25-A5A1-7C3D8B3BBC89}"/>
              </c:ext>
            </c:extLst>
          </c:dPt>
          <c:dPt>
            <c:idx val="4"/>
            <c:invertIfNegative val="0"/>
            <c:bubble3D val="0"/>
            <c:spPr>
              <a:solidFill>
                <a:srgbClr val="7C878E"/>
              </a:solidFill>
              <a:ln>
                <a:noFill/>
              </a:ln>
              <a:effectLst/>
            </c:spPr>
            <c:extLst>
              <c:ext xmlns:c16="http://schemas.microsoft.com/office/drawing/2014/chart" uri="{C3380CC4-5D6E-409C-BE32-E72D297353CC}">
                <c16:uniqueId val="{00000009-54C0-4D25-A5A1-7C3D8B3BBC89}"/>
              </c:ext>
            </c:extLst>
          </c:dPt>
          <c:dPt>
            <c:idx val="5"/>
            <c:invertIfNegative val="0"/>
            <c:bubble3D val="0"/>
            <c:spPr>
              <a:solidFill>
                <a:srgbClr val="7C878E"/>
              </a:solidFill>
              <a:ln>
                <a:noFill/>
              </a:ln>
              <a:effectLst/>
            </c:spPr>
            <c:extLst>
              <c:ext xmlns:c16="http://schemas.microsoft.com/office/drawing/2014/chart" uri="{C3380CC4-5D6E-409C-BE32-E72D297353CC}">
                <c16:uniqueId val="{0000000B-54C0-4D25-A5A1-7C3D8B3BBC89}"/>
              </c:ext>
            </c:extLst>
          </c:dPt>
          <c:dPt>
            <c:idx val="6"/>
            <c:invertIfNegative val="0"/>
            <c:bubble3D val="0"/>
            <c:spPr>
              <a:solidFill>
                <a:srgbClr val="7C878E"/>
              </a:solidFill>
              <a:ln>
                <a:noFill/>
              </a:ln>
              <a:effectLst/>
            </c:spPr>
            <c:extLst>
              <c:ext xmlns:c16="http://schemas.microsoft.com/office/drawing/2014/chart" uri="{C3380CC4-5D6E-409C-BE32-E72D297353CC}">
                <c16:uniqueId val="{0000000D-54C0-4D25-A5A1-7C3D8B3BBC89}"/>
              </c:ext>
            </c:extLst>
          </c:dPt>
          <c:dPt>
            <c:idx val="7"/>
            <c:invertIfNegative val="0"/>
            <c:bubble3D val="0"/>
            <c:spPr>
              <a:solidFill>
                <a:srgbClr val="7C878E"/>
              </a:solidFill>
              <a:ln>
                <a:noFill/>
              </a:ln>
              <a:effectLst/>
            </c:spPr>
            <c:extLst>
              <c:ext xmlns:c16="http://schemas.microsoft.com/office/drawing/2014/chart" uri="{C3380CC4-5D6E-409C-BE32-E72D297353CC}">
                <c16:uniqueId val="{0000000F-54C0-4D25-A5A1-7C3D8B3BBC89}"/>
              </c:ext>
            </c:extLst>
          </c:dPt>
          <c:dPt>
            <c:idx val="8"/>
            <c:invertIfNegative val="0"/>
            <c:bubble3D val="0"/>
            <c:spPr>
              <a:solidFill>
                <a:srgbClr val="7C878E"/>
              </a:solidFill>
              <a:ln>
                <a:noFill/>
              </a:ln>
              <a:effectLst/>
            </c:spPr>
            <c:extLst>
              <c:ext xmlns:c16="http://schemas.microsoft.com/office/drawing/2014/chart" uri="{C3380CC4-5D6E-409C-BE32-E72D297353CC}">
                <c16:uniqueId val="{00000011-54C0-4D25-A5A1-7C3D8B3BBC89}"/>
              </c:ext>
            </c:extLst>
          </c:dPt>
          <c:dPt>
            <c:idx val="9"/>
            <c:invertIfNegative val="0"/>
            <c:bubble3D val="0"/>
            <c:spPr>
              <a:solidFill>
                <a:srgbClr val="7C878E"/>
              </a:solidFill>
              <a:ln>
                <a:noFill/>
              </a:ln>
              <a:effectLst/>
            </c:spPr>
            <c:extLst>
              <c:ext xmlns:c16="http://schemas.microsoft.com/office/drawing/2014/chart" uri="{C3380CC4-5D6E-409C-BE32-E72D297353CC}">
                <c16:uniqueId val="{00000013-54C0-4D25-A5A1-7C3D8B3BBC8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4C0-4D25-A5A1-7C3D8B3BBC89}"/>
              </c:ext>
            </c:extLst>
          </c:dPt>
          <c:dPt>
            <c:idx val="11"/>
            <c:invertIfNegative val="0"/>
            <c:bubble3D val="0"/>
            <c:spPr>
              <a:solidFill>
                <a:srgbClr val="95682B"/>
              </a:solidFill>
              <a:ln>
                <a:noFill/>
              </a:ln>
              <a:effectLst/>
            </c:spPr>
            <c:extLst>
              <c:ext xmlns:c16="http://schemas.microsoft.com/office/drawing/2014/chart" uri="{C3380CC4-5D6E-409C-BE32-E72D297353CC}">
                <c16:uniqueId val="{00000017-54C0-4D25-A5A1-7C3D8B3BBC8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4C0-4D25-A5A1-7C3D8B3BBC8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4C0-4D25-A5A1-7C3D8B3BBC8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4C0-4D25-A5A1-7C3D8B3BBC8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4C0-4D25-A5A1-7C3D8B3BBC8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4C0-4D25-A5A1-7C3D8B3BBC8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4C0-4D25-A5A1-7C3D8B3BBC89}"/>
              </c:ext>
            </c:extLst>
          </c:dPt>
          <c:dPt>
            <c:idx val="21"/>
            <c:invertIfNegative val="0"/>
            <c:bubble3D val="0"/>
            <c:spPr>
              <a:solidFill>
                <a:srgbClr val="FBBB27"/>
              </a:solidFill>
              <a:ln>
                <a:noFill/>
              </a:ln>
              <a:effectLst/>
            </c:spPr>
            <c:extLst>
              <c:ext xmlns:c16="http://schemas.microsoft.com/office/drawing/2014/chart" uri="{C3380CC4-5D6E-409C-BE32-E72D297353CC}">
                <c16:uniqueId val="{00000025-54C0-4D25-A5A1-7C3D8B3BBC89}"/>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'F84'!$B$8:$B$40</c:f>
              <c:strCache>
                <c:ptCount val="33"/>
                <c:pt idx="0">
                  <c:v>Hidalgo</c:v>
                </c:pt>
                <c:pt idx="1">
                  <c:v>Guerrero</c:v>
                </c:pt>
                <c:pt idx="2">
                  <c:v>Ciudad de México</c:v>
                </c:pt>
                <c:pt idx="3">
                  <c:v>San Luis Potosí</c:v>
                </c:pt>
                <c:pt idx="4">
                  <c:v>Puebla</c:v>
                </c:pt>
                <c:pt idx="5">
                  <c:v>Estado de México</c:v>
                </c:pt>
                <c:pt idx="6">
                  <c:v>Sinaloa</c:v>
                </c:pt>
                <c:pt idx="7">
                  <c:v>Morelos</c:v>
                </c:pt>
                <c:pt idx="8">
                  <c:v>Chiapas</c:v>
                </c:pt>
                <c:pt idx="9">
                  <c:v>Durango</c:v>
                </c:pt>
                <c:pt idx="10">
                  <c:v>Veracruz</c:v>
                </c:pt>
                <c:pt idx="11">
                  <c:v>Nacional</c:v>
                </c:pt>
                <c:pt idx="12">
                  <c:v>Michoacán de Ocampo</c:v>
                </c:pt>
                <c:pt idx="13">
                  <c:v>Querétaro</c:v>
                </c:pt>
                <c:pt idx="14">
                  <c:v>Aguascalientes</c:v>
                </c:pt>
                <c:pt idx="15">
                  <c:v>Nuevo León</c:v>
                </c:pt>
                <c:pt idx="16">
                  <c:v>Guanajuato</c:v>
                </c:pt>
                <c:pt idx="17">
                  <c:v>Campeche</c:v>
                </c:pt>
                <c:pt idx="18">
                  <c:v>Colima</c:v>
                </c:pt>
                <c:pt idx="19">
                  <c:v>Tabasco</c:v>
                </c:pt>
                <c:pt idx="20">
                  <c:v>Quintana Roo</c:v>
                </c:pt>
                <c:pt idx="21">
                  <c:v>Jalisco</c:v>
                </c:pt>
                <c:pt idx="22">
                  <c:v>Tamaulipas</c:v>
                </c:pt>
                <c:pt idx="23">
                  <c:v>Oaxaca</c:v>
                </c:pt>
                <c:pt idx="24">
                  <c:v>Baja California Sur</c:v>
                </c:pt>
                <c:pt idx="25">
                  <c:v>Coahuila</c:v>
                </c:pt>
                <c:pt idx="26">
                  <c:v>Yucatán</c:v>
                </c:pt>
                <c:pt idx="27">
                  <c:v>Tlaxcala</c:v>
                </c:pt>
                <c:pt idx="28">
                  <c:v>Chihuahua</c:v>
                </c:pt>
                <c:pt idx="29">
                  <c:v>Zacatecas</c:v>
                </c:pt>
                <c:pt idx="30">
                  <c:v>Sonora</c:v>
                </c:pt>
                <c:pt idx="31">
                  <c:v>Nayarit</c:v>
                </c:pt>
                <c:pt idx="32">
                  <c:v>Baja California</c:v>
                </c:pt>
              </c:strCache>
            </c:strRef>
          </c:cat>
          <c:val>
            <c:numRef>
              <c:f>'F84'!$C$8:$C$40</c:f>
              <c:numCache>
                <c:formatCode>0.00</c:formatCode>
                <c:ptCount val="33"/>
                <c:pt idx="0">
                  <c:v>-11.718128243430499</c:v>
                </c:pt>
                <c:pt idx="1">
                  <c:v>-9.4790449330815605</c:v>
                </c:pt>
                <c:pt idx="2">
                  <c:v>-7.7045916250481961</c:v>
                </c:pt>
                <c:pt idx="3">
                  <c:v>-6.8864618788942176</c:v>
                </c:pt>
                <c:pt idx="4">
                  <c:v>-4.0225313065710244</c:v>
                </c:pt>
                <c:pt idx="5">
                  <c:v>-3.7563066225732413</c:v>
                </c:pt>
                <c:pt idx="6">
                  <c:v>-3.1358192745587434</c:v>
                </c:pt>
                <c:pt idx="7">
                  <c:v>-3.0499826104439349</c:v>
                </c:pt>
                <c:pt idx="8">
                  <c:v>-1.004186149333762</c:v>
                </c:pt>
                <c:pt idx="9">
                  <c:v>5.9748199713683302E-2</c:v>
                </c:pt>
                <c:pt idx="10">
                  <c:v>6.3669316591543498E-2</c:v>
                </c:pt>
                <c:pt idx="11">
                  <c:v>0.43598866173514539</c:v>
                </c:pt>
                <c:pt idx="12">
                  <c:v>0.48144788272507799</c:v>
                </c:pt>
                <c:pt idx="13">
                  <c:v>0.77622016207107469</c:v>
                </c:pt>
                <c:pt idx="14">
                  <c:v>0.81484430366311267</c:v>
                </c:pt>
                <c:pt idx="15">
                  <c:v>1.0811832200692888</c:v>
                </c:pt>
                <c:pt idx="16">
                  <c:v>1.2592145089070064</c:v>
                </c:pt>
                <c:pt idx="17">
                  <c:v>1.4764630837861861</c:v>
                </c:pt>
                <c:pt idx="18">
                  <c:v>1.6145175751265579</c:v>
                </c:pt>
                <c:pt idx="19">
                  <c:v>3.0510749847258389</c:v>
                </c:pt>
                <c:pt idx="20">
                  <c:v>3.4280707756892106</c:v>
                </c:pt>
                <c:pt idx="21">
                  <c:v>3.5016563227246147</c:v>
                </c:pt>
                <c:pt idx="22">
                  <c:v>4.2226472981101546</c:v>
                </c:pt>
                <c:pt idx="23">
                  <c:v>4.323290309173224</c:v>
                </c:pt>
                <c:pt idx="24">
                  <c:v>4.8629308415996633</c:v>
                </c:pt>
                <c:pt idx="25">
                  <c:v>5.0616048384169412</c:v>
                </c:pt>
                <c:pt idx="26">
                  <c:v>5.2558531848608423</c:v>
                </c:pt>
                <c:pt idx="27">
                  <c:v>5.4550793040677839</c:v>
                </c:pt>
                <c:pt idx="28">
                  <c:v>5.696538320248683</c:v>
                </c:pt>
                <c:pt idx="29">
                  <c:v>6.2646284934031833</c:v>
                </c:pt>
                <c:pt idx="30">
                  <c:v>6.3127680958565389</c:v>
                </c:pt>
                <c:pt idx="31">
                  <c:v>7.8788653243516968</c:v>
                </c:pt>
                <c:pt idx="32">
                  <c:v>15.103791268348745</c:v>
                </c:pt>
              </c:numCache>
            </c:numRef>
          </c:val>
          <c:extLst>
            <c:ext xmlns:c16="http://schemas.microsoft.com/office/drawing/2014/chart" uri="{C3380CC4-5D6E-409C-BE32-E72D297353CC}">
              <c16:uniqueId val="{00000026-54C0-4D25-A5A1-7C3D8B3BBC8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140-4C3A-8535-A49F3FC4B50B}"/>
              </c:ext>
            </c:extLst>
          </c:dPt>
          <c:dPt>
            <c:idx val="1"/>
            <c:invertIfNegative val="0"/>
            <c:bubble3D val="0"/>
            <c:spPr>
              <a:solidFill>
                <a:srgbClr val="7C878E"/>
              </a:solidFill>
              <a:ln>
                <a:noFill/>
              </a:ln>
              <a:effectLst/>
            </c:spPr>
            <c:extLst>
              <c:ext xmlns:c16="http://schemas.microsoft.com/office/drawing/2014/chart" uri="{C3380CC4-5D6E-409C-BE32-E72D297353CC}">
                <c16:uniqueId val="{00000003-1140-4C3A-8535-A49F3FC4B50B}"/>
              </c:ext>
            </c:extLst>
          </c:dPt>
          <c:dPt>
            <c:idx val="2"/>
            <c:invertIfNegative val="0"/>
            <c:bubble3D val="0"/>
            <c:spPr>
              <a:solidFill>
                <a:srgbClr val="7C878E"/>
              </a:solidFill>
              <a:ln>
                <a:noFill/>
              </a:ln>
              <a:effectLst/>
            </c:spPr>
            <c:extLst>
              <c:ext xmlns:c16="http://schemas.microsoft.com/office/drawing/2014/chart" uri="{C3380CC4-5D6E-409C-BE32-E72D297353CC}">
                <c16:uniqueId val="{00000005-1140-4C3A-8535-A49F3FC4B50B}"/>
              </c:ext>
            </c:extLst>
          </c:dPt>
          <c:dPt>
            <c:idx val="3"/>
            <c:invertIfNegative val="0"/>
            <c:bubble3D val="0"/>
            <c:spPr>
              <a:solidFill>
                <a:srgbClr val="7C878E"/>
              </a:solidFill>
              <a:ln>
                <a:noFill/>
              </a:ln>
              <a:effectLst/>
            </c:spPr>
            <c:extLst>
              <c:ext xmlns:c16="http://schemas.microsoft.com/office/drawing/2014/chart" uri="{C3380CC4-5D6E-409C-BE32-E72D297353CC}">
                <c16:uniqueId val="{00000007-1140-4C3A-8535-A49F3FC4B50B}"/>
              </c:ext>
            </c:extLst>
          </c:dPt>
          <c:dPt>
            <c:idx val="4"/>
            <c:invertIfNegative val="0"/>
            <c:bubble3D val="0"/>
            <c:spPr>
              <a:solidFill>
                <a:srgbClr val="7C878E"/>
              </a:solidFill>
              <a:ln>
                <a:noFill/>
              </a:ln>
              <a:effectLst/>
            </c:spPr>
            <c:extLst>
              <c:ext xmlns:c16="http://schemas.microsoft.com/office/drawing/2014/chart" uri="{C3380CC4-5D6E-409C-BE32-E72D297353CC}">
                <c16:uniqueId val="{00000009-1140-4C3A-8535-A49F3FC4B50B}"/>
              </c:ext>
            </c:extLst>
          </c:dPt>
          <c:dPt>
            <c:idx val="5"/>
            <c:invertIfNegative val="0"/>
            <c:bubble3D val="0"/>
            <c:spPr>
              <a:solidFill>
                <a:srgbClr val="7C878E"/>
              </a:solidFill>
              <a:ln>
                <a:noFill/>
              </a:ln>
              <a:effectLst/>
            </c:spPr>
            <c:extLst>
              <c:ext xmlns:c16="http://schemas.microsoft.com/office/drawing/2014/chart" uri="{C3380CC4-5D6E-409C-BE32-E72D297353CC}">
                <c16:uniqueId val="{0000000B-1140-4C3A-8535-A49F3FC4B50B}"/>
              </c:ext>
            </c:extLst>
          </c:dPt>
          <c:dPt>
            <c:idx val="6"/>
            <c:invertIfNegative val="0"/>
            <c:bubble3D val="0"/>
            <c:spPr>
              <a:solidFill>
                <a:srgbClr val="7C878E"/>
              </a:solidFill>
              <a:ln>
                <a:noFill/>
              </a:ln>
              <a:effectLst/>
            </c:spPr>
            <c:extLst>
              <c:ext xmlns:c16="http://schemas.microsoft.com/office/drawing/2014/chart" uri="{C3380CC4-5D6E-409C-BE32-E72D297353CC}">
                <c16:uniqueId val="{0000000D-1140-4C3A-8535-A49F3FC4B50B}"/>
              </c:ext>
            </c:extLst>
          </c:dPt>
          <c:dPt>
            <c:idx val="7"/>
            <c:invertIfNegative val="0"/>
            <c:bubble3D val="0"/>
            <c:spPr>
              <a:solidFill>
                <a:srgbClr val="7C878E"/>
              </a:solidFill>
              <a:ln>
                <a:noFill/>
              </a:ln>
              <a:effectLst/>
            </c:spPr>
            <c:extLst>
              <c:ext xmlns:c16="http://schemas.microsoft.com/office/drawing/2014/chart" uri="{C3380CC4-5D6E-409C-BE32-E72D297353CC}">
                <c16:uniqueId val="{0000000F-1140-4C3A-8535-A49F3FC4B50B}"/>
              </c:ext>
            </c:extLst>
          </c:dPt>
          <c:dPt>
            <c:idx val="8"/>
            <c:invertIfNegative val="0"/>
            <c:bubble3D val="0"/>
            <c:spPr>
              <a:solidFill>
                <a:srgbClr val="7C878E"/>
              </a:solidFill>
              <a:ln>
                <a:noFill/>
              </a:ln>
              <a:effectLst/>
            </c:spPr>
            <c:extLst>
              <c:ext xmlns:c16="http://schemas.microsoft.com/office/drawing/2014/chart" uri="{C3380CC4-5D6E-409C-BE32-E72D297353CC}">
                <c16:uniqueId val="{00000011-1140-4C3A-8535-A49F3FC4B50B}"/>
              </c:ext>
            </c:extLst>
          </c:dPt>
          <c:dPt>
            <c:idx val="9"/>
            <c:invertIfNegative val="0"/>
            <c:bubble3D val="0"/>
            <c:spPr>
              <a:solidFill>
                <a:srgbClr val="7C878E"/>
              </a:solidFill>
              <a:ln>
                <a:noFill/>
              </a:ln>
              <a:effectLst/>
            </c:spPr>
            <c:extLst>
              <c:ext xmlns:c16="http://schemas.microsoft.com/office/drawing/2014/chart" uri="{C3380CC4-5D6E-409C-BE32-E72D297353CC}">
                <c16:uniqueId val="{00000013-1140-4C3A-8535-A49F3FC4B50B}"/>
              </c:ext>
            </c:extLst>
          </c:dPt>
          <c:dPt>
            <c:idx val="10"/>
            <c:invertIfNegative val="0"/>
            <c:bubble3D val="0"/>
            <c:spPr>
              <a:solidFill>
                <a:srgbClr val="95682B"/>
              </a:solidFill>
              <a:ln>
                <a:noFill/>
              </a:ln>
              <a:effectLst/>
            </c:spPr>
            <c:extLst>
              <c:ext xmlns:c16="http://schemas.microsoft.com/office/drawing/2014/chart" uri="{C3380CC4-5D6E-409C-BE32-E72D297353CC}">
                <c16:uniqueId val="{00000015-1140-4C3A-8535-A49F3FC4B50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140-4C3A-8535-A49F3FC4B50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140-4C3A-8535-A49F3FC4B50B}"/>
              </c:ext>
            </c:extLst>
          </c:dPt>
          <c:dPt>
            <c:idx val="13"/>
            <c:invertIfNegative val="0"/>
            <c:bubble3D val="0"/>
            <c:spPr>
              <a:solidFill>
                <a:srgbClr val="FBBB27"/>
              </a:solidFill>
              <a:ln>
                <a:noFill/>
              </a:ln>
              <a:effectLst/>
            </c:spPr>
            <c:extLst>
              <c:ext xmlns:c16="http://schemas.microsoft.com/office/drawing/2014/chart" uri="{C3380CC4-5D6E-409C-BE32-E72D297353CC}">
                <c16:uniqueId val="{0000001B-1140-4C3A-8535-A49F3FC4B50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140-4C3A-8535-A49F3FC4B50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140-4C3A-8535-A49F3FC4B50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140-4C3A-8535-A49F3FC4B50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140-4C3A-8535-A49F3FC4B50B}"/>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'F85'!$B$8:$B$40</c:f>
              <c:strCache>
                <c:ptCount val="33"/>
                <c:pt idx="0">
                  <c:v>Hidalgo</c:v>
                </c:pt>
                <c:pt idx="1">
                  <c:v>Ciudad de México</c:v>
                </c:pt>
                <c:pt idx="2">
                  <c:v>Sinaloa</c:v>
                </c:pt>
                <c:pt idx="3">
                  <c:v>México</c:v>
                </c:pt>
                <c:pt idx="4">
                  <c:v>Tabasco</c:v>
                </c:pt>
                <c:pt idx="5">
                  <c:v>Nayarit</c:v>
                </c:pt>
                <c:pt idx="6">
                  <c:v>Colima</c:v>
                </c:pt>
                <c:pt idx="7">
                  <c:v>Baja California Sur</c:v>
                </c:pt>
                <c:pt idx="8">
                  <c:v>Durango</c:v>
                </c:pt>
                <c:pt idx="9">
                  <c:v>Tamaulipas</c:v>
                </c:pt>
                <c:pt idx="10">
                  <c:v>Nacional</c:v>
                </c:pt>
                <c:pt idx="11">
                  <c:v>Guerrero</c:v>
                </c:pt>
                <c:pt idx="12">
                  <c:v>Chihuahua</c:v>
                </c:pt>
                <c:pt idx="13">
                  <c:v>Jalisco</c:v>
                </c:pt>
                <c:pt idx="14">
                  <c:v>Puebla</c:v>
                </c:pt>
                <c:pt idx="15">
                  <c:v>Nuevo León</c:v>
                </c:pt>
                <c:pt idx="16">
                  <c:v>Veracruz</c:v>
                </c:pt>
                <c:pt idx="17">
                  <c:v>Quintana Roo</c:v>
                </c:pt>
                <c:pt idx="18">
                  <c:v>Chiapas</c:v>
                </c:pt>
                <c:pt idx="19">
                  <c:v>Michoacán</c:v>
                </c:pt>
                <c:pt idx="20">
                  <c:v>Morelos</c:v>
                </c:pt>
                <c:pt idx="21">
                  <c:v>Aguascalientes</c:v>
                </c:pt>
                <c:pt idx="22">
                  <c:v>Guanajuato</c:v>
                </c:pt>
                <c:pt idx="23">
                  <c:v>Sonora</c:v>
                </c:pt>
                <c:pt idx="24">
                  <c:v>Oaxaca</c:v>
                </c:pt>
                <c:pt idx="25">
                  <c:v>Campeche</c:v>
                </c:pt>
                <c:pt idx="26">
                  <c:v>Coahuila</c:v>
                </c:pt>
                <c:pt idx="27">
                  <c:v>Zacatecas</c:v>
                </c:pt>
                <c:pt idx="28">
                  <c:v>San Luis Potosí</c:v>
                </c:pt>
                <c:pt idx="29">
                  <c:v>Querétaro</c:v>
                </c:pt>
                <c:pt idx="30">
                  <c:v>Baja California</c:v>
                </c:pt>
                <c:pt idx="31">
                  <c:v>Yucatán</c:v>
                </c:pt>
                <c:pt idx="32">
                  <c:v>Tlaxcala</c:v>
                </c:pt>
              </c:strCache>
            </c:strRef>
          </c:cat>
          <c:val>
            <c:numRef>
              <c:f>'F85'!$C$8:$C$40</c:f>
              <c:numCache>
                <c:formatCode>0.00</c:formatCode>
                <c:ptCount val="33"/>
                <c:pt idx="0">
                  <c:v>-2.2115688404955187</c:v>
                </c:pt>
                <c:pt idx="1">
                  <c:v>-1.9690004529968854</c:v>
                </c:pt>
                <c:pt idx="2">
                  <c:v>-1.671204890995361</c:v>
                </c:pt>
                <c:pt idx="3">
                  <c:v>-1.352938651492958</c:v>
                </c:pt>
                <c:pt idx="4">
                  <c:v>-0.5668287295888641</c:v>
                </c:pt>
                <c:pt idx="5">
                  <c:v>-0.44993668102445239</c:v>
                </c:pt>
                <c:pt idx="6">
                  <c:v>-0.1336564944117527</c:v>
                </c:pt>
                <c:pt idx="7">
                  <c:v>-4.1054358356868E-2</c:v>
                </c:pt>
                <c:pt idx="8">
                  <c:v>1.7766825850657818E-2</c:v>
                </c:pt>
                <c:pt idx="9">
                  <c:v>3.9199766179600644E-2</c:v>
                </c:pt>
                <c:pt idx="10">
                  <c:v>0.16269778903131818</c:v>
                </c:pt>
                <c:pt idx="11">
                  <c:v>0.18698380017463972</c:v>
                </c:pt>
                <c:pt idx="12">
                  <c:v>0.84640544343876967</c:v>
                </c:pt>
                <c:pt idx="13">
                  <c:v>1.0512532129007168</c:v>
                </c:pt>
                <c:pt idx="14">
                  <c:v>1.1266234343306953</c:v>
                </c:pt>
                <c:pt idx="15">
                  <c:v>1.1340360897109183</c:v>
                </c:pt>
                <c:pt idx="16">
                  <c:v>1.1446462123974734</c:v>
                </c:pt>
                <c:pt idx="17">
                  <c:v>1.818946192610738</c:v>
                </c:pt>
                <c:pt idx="18">
                  <c:v>1.8849830077208947</c:v>
                </c:pt>
                <c:pt idx="19">
                  <c:v>2.244674885082254</c:v>
                </c:pt>
                <c:pt idx="20">
                  <c:v>2.4140840483834785</c:v>
                </c:pt>
                <c:pt idx="21">
                  <c:v>2.6883052590552197</c:v>
                </c:pt>
                <c:pt idx="22">
                  <c:v>2.7557208552986765</c:v>
                </c:pt>
                <c:pt idx="23">
                  <c:v>3.2015653879809398</c:v>
                </c:pt>
                <c:pt idx="24">
                  <c:v>3.2301868187987193</c:v>
                </c:pt>
                <c:pt idx="25">
                  <c:v>3.3149039830881346</c:v>
                </c:pt>
                <c:pt idx="26">
                  <c:v>3.5977431534626771</c:v>
                </c:pt>
                <c:pt idx="27">
                  <c:v>4.2149215362638532</c:v>
                </c:pt>
                <c:pt idx="28">
                  <c:v>4.9672123954465182</c:v>
                </c:pt>
                <c:pt idx="29">
                  <c:v>5.2845894238187539</c:v>
                </c:pt>
                <c:pt idx="30">
                  <c:v>5.3073331794094036</c:v>
                </c:pt>
                <c:pt idx="31">
                  <c:v>5.9300522631469992</c:v>
                </c:pt>
                <c:pt idx="32">
                  <c:v>15.516491762143636</c:v>
                </c:pt>
              </c:numCache>
            </c:numRef>
          </c:val>
          <c:extLst>
            <c:ext xmlns:c16="http://schemas.microsoft.com/office/drawing/2014/chart" uri="{C3380CC4-5D6E-409C-BE32-E72D297353CC}">
              <c16:uniqueId val="{00000024-1140-4C3A-8535-A49F3FC4B50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'F86'!$G$5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61E-4E46-BA4A-143ED76F1BA3}"/>
              </c:ext>
            </c:extLst>
          </c:dPt>
          <c:dPt>
            <c:idx val="1"/>
            <c:invertIfNegative val="0"/>
            <c:bubble3D val="0"/>
            <c:extLst>
              <c:ext xmlns:c16="http://schemas.microsoft.com/office/drawing/2014/chart" uri="{C3380CC4-5D6E-409C-BE32-E72D297353CC}">
                <c16:uniqueId val="{00000001-B61E-4E46-BA4A-143ED76F1BA3}"/>
              </c:ext>
            </c:extLst>
          </c:dPt>
          <c:dPt>
            <c:idx val="8"/>
            <c:invertIfNegative val="0"/>
            <c:bubble3D val="0"/>
            <c:spPr>
              <a:solidFill>
                <a:srgbClr val="FBBB27"/>
              </a:solidFill>
            </c:spPr>
            <c:extLst>
              <c:ext xmlns:c16="http://schemas.microsoft.com/office/drawing/2014/chart" uri="{C3380CC4-5D6E-409C-BE32-E72D297353CC}">
                <c16:uniqueId val="{00000003-B61E-4E46-BA4A-143ED76F1BA3}"/>
              </c:ext>
            </c:extLst>
          </c:dPt>
          <c:dPt>
            <c:idx val="11"/>
            <c:invertIfNegative val="0"/>
            <c:bubble3D val="0"/>
            <c:extLst>
              <c:ext xmlns:c16="http://schemas.microsoft.com/office/drawing/2014/chart" uri="{C3380CC4-5D6E-409C-BE32-E72D297353CC}">
                <c16:uniqueId val="{00000004-B61E-4E46-BA4A-143ED76F1BA3}"/>
              </c:ext>
            </c:extLst>
          </c:dPt>
          <c:dPt>
            <c:idx val="12"/>
            <c:invertIfNegative val="0"/>
            <c:bubble3D val="0"/>
            <c:extLst>
              <c:ext xmlns:c16="http://schemas.microsoft.com/office/drawing/2014/chart" uri="{C3380CC4-5D6E-409C-BE32-E72D297353CC}">
                <c16:uniqueId val="{00000005-B61E-4E46-BA4A-143ED76F1BA3}"/>
              </c:ext>
            </c:extLst>
          </c:dPt>
          <c:dPt>
            <c:idx val="13"/>
            <c:invertIfNegative val="0"/>
            <c:bubble3D val="0"/>
            <c:extLst>
              <c:ext xmlns:c16="http://schemas.microsoft.com/office/drawing/2014/chart" uri="{C3380CC4-5D6E-409C-BE32-E72D297353CC}">
                <c16:uniqueId val="{00000006-B61E-4E46-BA4A-143ED76F1BA3}"/>
              </c:ext>
            </c:extLst>
          </c:dPt>
          <c:dPt>
            <c:idx val="20"/>
            <c:invertIfNegative val="0"/>
            <c:bubble3D val="0"/>
            <c:spPr>
              <a:solidFill>
                <a:srgbClr val="FBBB27"/>
              </a:solidFill>
            </c:spPr>
            <c:extLst>
              <c:ext xmlns:c16="http://schemas.microsoft.com/office/drawing/2014/chart" uri="{C3380CC4-5D6E-409C-BE32-E72D297353CC}">
                <c16:uniqueId val="{00000008-B61E-4E46-BA4A-143ED76F1BA3}"/>
              </c:ext>
            </c:extLst>
          </c:dPt>
          <c:dPt>
            <c:idx val="23"/>
            <c:invertIfNegative val="0"/>
            <c:bubble3D val="0"/>
            <c:extLst>
              <c:ext xmlns:c16="http://schemas.microsoft.com/office/drawing/2014/chart" uri="{C3380CC4-5D6E-409C-BE32-E72D297353CC}">
                <c16:uniqueId val="{00000009-B61E-4E46-BA4A-143ED76F1BA3}"/>
              </c:ext>
            </c:extLst>
          </c:dPt>
          <c:dPt>
            <c:idx val="24"/>
            <c:invertIfNegative val="0"/>
            <c:bubble3D val="0"/>
            <c:extLst>
              <c:ext xmlns:c16="http://schemas.microsoft.com/office/drawing/2014/chart" uri="{C3380CC4-5D6E-409C-BE32-E72D297353CC}">
                <c16:uniqueId val="{0000000A-B61E-4E46-BA4A-143ED76F1BA3}"/>
              </c:ext>
            </c:extLst>
          </c:dPt>
          <c:dPt>
            <c:idx val="25"/>
            <c:invertIfNegative val="0"/>
            <c:bubble3D val="0"/>
            <c:extLst>
              <c:ext xmlns:c16="http://schemas.microsoft.com/office/drawing/2014/chart" uri="{C3380CC4-5D6E-409C-BE32-E72D297353CC}">
                <c16:uniqueId val="{0000000B-B61E-4E46-BA4A-143ED76F1BA3}"/>
              </c:ext>
            </c:extLst>
          </c:dPt>
          <c:dPt>
            <c:idx val="32"/>
            <c:invertIfNegative val="0"/>
            <c:bubble3D val="0"/>
            <c:spPr>
              <a:solidFill>
                <a:srgbClr val="FBBB27"/>
              </a:solidFill>
            </c:spPr>
            <c:extLst>
              <c:ext xmlns:c16="http://schemas.microsoft.com/office/drawing/2014/chart" uri="{C3380CC4-5D6E-409C-BE32-E72D297353CC}">
                <c16:uniqueId val="{0000000D-B61E-4E46-BA4A-143ED76F1BA3}"/>
              </c:ext>
            </c:extLst>
          </c:dPt>
          <c:dPt>
            <c:idx val="35"/>
            <c:invertIfNegative val="0"/>
            <c:bubble3D val="0"/>
            <c:extLst>
              <c:ext xmlns:c16="http://schemas.microsoft.com/office/drawing/2014/chart" uri="{C3380CC4-5D6E-409C-BE32-E72D297353CC}">
                <c16:uniqueId val="{0000000E-B61E-4E46-BA4A-143ED76F1BA3}"/>
              </c:ext>
            </c:extLst>
          </c:dPt>
          <c:dPt>
            <c:idx val="36"/>
            <c:invertIfNegative val="0"/>
            <c:bubble3D val="0"/>
            <c:extLst>
              <c:ext xmlns:c16="http://schemas.microsoft.com/office/drawing/2014/chart" uri="{C3380CC4-5D6E-409C-BE32-E72D297353CC}">
                <c16:uniqueId val="{0000000F-B61E-4E46-BA4A-143ED76F1BA3}"/>
              </c:ext>
            </c:extLst>
          </c:dPt>
          <c:dPt>
            <c:idx val="37"/>
            <c:invertIfNegative val="0"/>
            <c:bubble3D val="0"/>
            <c:extLst>
              <c:ext xmlns:c16="http://schemas.microsoft.com/office/drawing/2014/chart" uri="{C3380CC4-5D6E-409C-BE32-E72D297353CC}">
                <c16:uniqueId val="{00000010-B61E-4E46-BA4A-143ED76F1BA3}"/>
              </c:ext>
            </c:extLst>
          </c:dPt>
          <c:dPt>
            <c:idx val="44"/>
            <c:invertIfNegative val="0"/>
            <c:bubble3D val="0"/>
            <c:spPr>
              <a:solidFill>
                <a:srgbClr val="FBBB27"/>
              </a:solidFill>
            </c:spPr>
            <c:extLst>
              <c:ext xmlns:c16="http://schemas.microsoft.com/office/drawing/2014/chart" uri="{C3380CC4-5D6E-409C-BE32-E72D297353CC}">
                <c16:uniqueId val="{00000012-B61E-4E46-BA4A-143ED76F1BA3}"/>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'F86'!$A$6:$B$50</c:f>
              <c:multiLvlStrCache>
                <c:ptCount val="4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lvl>
                <c:lvl>
                  <c:pt idx="0">
                    <c:v>2016</c:v>
                  </c:pt>
                  <c:pt idx="12">
                    <c:v>2017</c:v>
                  </c:pt>
                  <c:pt idx="24">
                    <c:v>2018</c:v>
                  </c:pt>
                  <c:pt idx="36">
                    <c:v>2019</c:v>
                  </c:pt>
                </c:lvl>
              </c:multiLvlStrCache>
            </c:multiLvlStrRef>
          </c:cat>
          <c:val>
            <c:numRef>
              <c:f>'F86'!$G$6:$G$50</c:f>
              <c:numCache>
                <c:formatCode>General</c:formatCode>
                <c:ptCount val="45"/>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numCache>
            </c:numRef>
          </c:val>
          <c:extLst>
            <c:ext xmlns:c16="http://schemas.microsoft.com/office/drawing/2014/chart" uri="{C3380CC4-5D6E-409C-BE32-E72D297353CC}">
              <c16:uniqueId val="{00000013-B61E-4E46-BA4A-143ED76F1BA3}"/>
            </c:ext>
          </c:extLst>
        </c:ser>
        <c:dLbls>
          <c:showLegendKey val="0"/>
          <c:showVal val="1"/>
          <c:showCatName val="0"/>
          <c:showSerName val="0"/>
          <c:showPercent val="0"/>
          <c:showBubbleSize val="0"/>
        </c:dLbls>
        <c:gapWidth val="150"/>
        <c:overlap val="-25"/>
        <c:axId val="230389632"/>
        <c:axId val="230391168"/>
      </c:barChart>
      <c:lineChart>
        <c:grouping val="stacked"/>
        <c:varyColors val="0"/>
        <c:ser>
          <c:idx val="1"/>
          <c:order val="1"/>
          <c:tx>
            <c:strRef>
              <c:f>'F86'!$H$5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4-B61E-4E46-BA4A-143ED76F1BA3}"/>
              </c:ext>
            </c:extLst>
          </c:dPt>
          <c:dLbls>
            <c:delete val="1"/>
          </c:dLbls>
          <c:val>
            <c:numRef>
              <c:f>'F86'!$H$6:$H$50</c:f>
              <c:numCache>
                <c:formatCode>#,##0</c:formatCode>
                <c:ptCount val="45"/>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formatCode="0.00">
                  <c:v>77.06</c:v>
                </c:pt>
              </c:numCache>
            </c:numRef>
          </c:val>
          <c:smooth val="0"/>
          <c:extLst>
            <c:ext xmlns:c16="http://schemas.microsoft.com/office/drawing/2014/chart" uri="{C3380CC4-5D6E-409C-BE32-E72D297353CC}">
              <c16:uniqueId val="{00000015-B61E-4E46-BA4A-143ED76F1BA3}"/>
            </c:ext>
          </c:extLst>
        </c:ser>
        <c:dLbls>
          <c:showLegendKey val="0"/>
          <c:showVal val="1"/>
          <c:showCatName val="0"/>
          <c:showSerName val="0"/>
          <c:showPercent val="0"/>
          <c:showBubbleSize val="0"/>
        </c:dLbls>
        <c:marker val="1"/>
        <c:smooth val="0"/>
        <c:axId val="230389632"/>
        <c:axId val="230391168"/>
      </c:lineChart>
      <c:catAx>
        <c:axId val="230389632"/>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230391168"/>
        <c:crosses val="autoZero"/>
        <c:auto val="1"/>
        <c:lblAlgn val="ctr"/>
        <c:lblOffset val="100"/>
        <c:noMultiLvlLbl val="0"/>
      </c:catAx>
      <c:valAx>
        <c:axId val="230391168"/>
        <c:scaling>
          <c:orientation val="minMax"/>
        </c:scaling>
        <c:delete val="1"/>
        <c:axPos val="l"/>
        <c:numFmt formatCode="General" sourceLinked="1"/>
        <c:majorTickMark val="none"/>
        <c:minorTickMark val="none"/>
        <c:tickLblPos val="nextTo"/>
        <c:crossAx val="230389632"/>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28"/>
            <c:invertIfNegative val="0"/>
            <c:bubble3D val="0"/>
            <c:spPr>
              <a:solidFill>
                <a:srgbClr val="FFC000"/>
              </a:solidFill>
              <a:ln>
                <a:noFill/>
              </a:ln>
              <a:effectLst/>
            </c:spPr>
            <c:extLst>
              <c:ext xmlns:c16="http://schemas.microsoft.com/office/drawing/2014/chart" uri="{C3380CC4-5D6E-409C-BE32-E72D297353CC}">
                <c16:uniqueId val="{00000001-771B-4AF2-A8B2-75728280F58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'F9'!$A$7:$A$38</c:f>
              <c:strCache>
                <c:ptCount val="32"/>
                <c:pt idx="0">
                  <c:v>Tlaxcala</c:v>
                </c:pt>
                <c:pt idx="1">
                  <c:v>Campeche</c:v>
                </c:pt>
                <c:pt idx="2">
                  <c:v>Colima</c:v>
                </c:pt>
                <c:pt idx="3">
                  <c:v>Zacatecas</c:v>
                </c:pt>
                <c:pt idx="4">
                  <c:v>Nayarit</c:v>
                </c:pt>
                <c:pt idx="5">
                  <c:v>Baja California Sur</c:v>
                </c:pt>
                <c:pt idx="6">
                  <c:v>Durango</c:v>
                </c:pt>
                <c:pt idx="7">
                  <c:v>Aguascalientes</c:v>
                </c:pt>
                <c:pt idx="8">
                  <c:v>Morelos</c:v>
                </c:pt>
                <c:pt idx="9">
                  <c:v>Tabasco</c:v>
                </c:pt>
                <c:pt idx="10">
                  <c:v>Hidalgo</c:v>
                </c:pt>
                <c:pt idx="11">
                  <c:v>Yucatán</c:v>
                </c:pt>
                <c:pt idx="12">
                  <c:v>Oaxaca</c:v>
                </c:pt>
                <c:pt idx="13">
                  <c:v>Guerrero</c:v>
                </c:pt>
                <c:pt idx="14">
                  <c:v>Chiapas</c:v>
                </c:pt>
                <c:pt idx="15">
                  <c:v>San Luis Potosí</c:v>
                </c:pt>
                <c:pt idx="16">
                  <c:v>Querétaro</c:v>
                </c:pt>
                <c:pt idx="17">
                  <c:v>Quintana Roo</c:v>
                </c:pt>
                <c:pt idx="18">
                  <c:v>Sinaloa</c:v>
                </c:pt>
                <c:pt idx="19">
                  <c:v>Sonora</c:v>
                </c:pt>
                <c:pt idx="20">
                  <c:v>Coahuila</c:v>
                </c:pt>
                <c:pt idx="21">
                  <c:v>Tamaulipas</c:v>
                </c:pt>
                <c:pt idx="22">
                  <c:v>Michoacán</c:v>
                </c:pt>
                <c:pt idx="23">
                  <c:v>Chihuahua</c:v>
                </c:pt>
                <c:pt idx="24">
                  <c:v>Baja California</c:v>
                </c:pt>
                <c:pt idx="25">
                  <c:v>Puebla</c:v>
                </c:pt>
                <c:pt idx="26">
                  <c:v>Guanajuato</c:v>
                </c:pt>
                <c:pt idx="27">
                  <c:v>Veracruz</c:v>
                </c:pt>
                <c:pt idx="28">
                  <c:v>Jalisco</c:v>
                </c:pt>
                <c:pt idx="29">
                  <c:v>Nuevo León</c:v>
                </c:pt>
                <c:pt idx="30">
                  <c:v>Estado de México</c:v>
                </c:pt>
                <c:pt idx="31">
                  <c:v>Ciudad de México</c:v>
                </c:pt>
              </c:strCache>
            </c:strRef>
          </c:cat>
          <c:val>
            <c:numRef>
              <c:f>'F9'!$C$7:$C$38</c:f>
              <c:numCache>
                <c:formatCode>0.0%</c:formatCode>
                <c:ptCount val="32"/>
                <c:pt idx="0">
                  <c:v>5.324587782696984E-3</c:v>
                </c:pt>
                <c:pt idx="1">
                  <c:v>6.5432495373383415E-3</c:v>
                </c:pt>
                <c:pt idx="2">
                  <c:v>6.6894147456579645E-3</c:v>
                </c:pt>
                <c:pt idx="3">
                  <c:v>7.6323603281764005E-3</c:v>
                </c:pt>
                <c:pt idx="4">
                  <c:v>7.7547329690401401E-3</c:v>
                </c:pt>
                <c:pt idx="5">
                  <c:v>8.8847117778415967E-3</c:v>
                </c:pt>
                <c:pt idx="6">
                  <c:v>1.0364712850588485E-2</c:v>
                </c:pt>
                <c:pt idx="7">
                  <c:v>1.1071887440632993E-2</c:v>
                </c:pt>
                <c:pt idx="8">
                  <c:v>1.1415195486687863E-2</c:v>
                </c:pt>
                <c:pt idx="9">
                  <c:v>1.4486398668503812E-2</c:v>
                </c:pt>
                <c:pt idx="10">
                  <c:v>1.4905202358014225E-2</c:v>
                </c:pt>
                <c:pt idx="11">
                  <c:v>1.5328761525531752E-2</c:v>
                </c:pt>
                <c:pt idx="12">
                  <c:v>1.5719426618861783E-2</c:v>
                </c:pt>
                <c:pt idx="13">
                  <c:v>1.5819098187535525E-2</c:v>
                </c:pt>
                <c:pt idx="14">
                  <c:v>1.7445102547696646E-2</c:v>
                </c:pt>
                <c:pt idx="15">
                  <c:v>1.8337761755554596E-2</c:v>
                </c:pt>
                <c:pt idx="16">
                  <c:v>2.0330548344465686E-2</c:v>
                </c:pt>
                <c:pt idx="17">
                  <c:v>2.1694662053938725E-2</c:v>
                </c:pt>
                <c:pt idx="18">
                  <c:v>2.3029381363600724E-2</c:v>
                </c:pt>
                <c:pt idx="19">
                  <c:v>2.4055026492436127E-2</c:v>
                </c:pt>
                <c:pt idx="20">
                  <c:v>2.4718910731183229E-2</c:v>
                </c:pt>
                <c:pt idx="21">
                  <c:v>2.5868110122739617E-2</c:v>
                </c:pt>
                <c:pt idx="22">
                  <c:v>2.6032723229641098E-2</c:v>
                </c:pt>
                <c:pt idx="23">
                  <c:v>2.6218647651577776E-2</c:v>
                </c:pt>
                <c:pt idx="24">
                  <c:v>2.7982874824852913E-2</c:v>
                </c:pt>
                <c:pt idx="25">
                  <c:v>3.1242242206563846E-2</c:v>
                </c:pt>
                <c:pt idx="26">
                  <c:v>3.801856303142271E-2</c:v>
                </c:pt>
                <c:pt idx="27">
                  <c:v>4.4048732798229025E-2</c:v>
                </c:pt>
                <c:pt idx="28">
                  <c:v>6.6661621703526047E-2</c:v>
                </c:pt>
                <c:pt idx="29">
                  <c:v>7.2710347401450895E-2</c:v>
                </c:pt>
                <c:pt idx="30">
                  <c:v>9.8277346884638239E-2</c:v>
                </c:pt>
                <c:pt idx="31">
                  <c:v>0.24138765657937433</c:v>
                </c:pt>
              </c:numCache>
            </c:numRef>
          </c:val>
          <c:extLst>
            <c:ext xmlns:c16="http://schemas.microsoft.com/office/drawing/2014/chart" uri="{C3380CC4-5D6E-409C-BE32-E72D297353CC}">
              <c16:uniqueId val="{00000002-771B-4AF2-A8B2-75728280F583}"/>
            </c:ext>
          </c:extLst>
        </c:ser>
        <c:dLbls>
          <c:showLegendKey val="0"/>
          <c:showVal val="0"/>
          <c:showCatName val="0"/>
          <c:showSerName val="0"/>
          <c:showPercent val="0"/>
          <c:showBubbleSize val="0"/>
        </c:dLbls>
        <c:gapWidth val="182"/>
        <c:axId val="527093264"/>
        <c:axId val="527096872"/>
      </c:barChart>
      <c:catAx>
        <c:axId val="527093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27096872"/>
        <c:crosses val="autoZero"/>
        <c:auto val="1"/>
        <c:lblAlgn val="ctr"/>
        <c:lblOffset val="100"/>
        <c:noMultiLvlLbl val="0"/>
      </c:catAx>
      <c:valAx>
        <c:axId val="527096872"/>
        <c:scaling>
          <c:orientation val="minMax"/>
        </c:scaling>
        <c:delete val="1"/>
        <c:axPos val="b"/>
        <c:numFmt formatCode="0.0%" sourceLinked="1"/>
        <c:majorTickMark val="none"/>
        <c:minorTickMark val="none"/>
        <c:tickLblPos val="nextTo"/>
        <c:crossAx val="52709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DF72-4B37-9AA9-1F2D2543AF20}"/>
              </c:ext>
            </c:extLst>
          </c:dPt>
          <c:dPt>
            <c:idx val="1"/>
            <c:bubble3D val="0"/>
            <c:spPr>
              <a:solidFill>
                <a:srgbClr val="FAD496"/>
              </a:solidFill>
            </c:spPr>
            <c:extLst>
              <c:ext xmlns:c16="http://schemas.microsoft.com/office/drawing/2014/chart" uri="{C3380CC4-5D6E-409C-BE32-E72D297353CC}">
                <c16:uniqueId val="{00000003-DF72-4B37-9AA9-1F2D2543AF20}"/>
              </c:ext>
            </c:extLst>
          </c:dPt>
          <c:dPt>
            <c:idx val="2"/>
            <c:bubble3D val="0"/>
            <c:spPr>
              <a:solidFill>
                <a:srgbClr val="FBBB27"/>
              </a:solidFill>
            </c:spPr>
            <c:extLst>
              <c:ext xmlns:c16="http://schemas.microsoft.com/office/drawing/2014/chart" uri="{C3380CC4-5D6E-409C-BE32-E72D297353CC}">
                <c16:uniqueId val="{00000005-DF72-4B37-9AA9-1F2D2543AF20}"/>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72-4B37-9AA9-1F2D2543AF20}"/>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72-4B37-9AA9-1F2D2543AF20}"/>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F72-4B37-9AA9-1F2D2543AF20}"/>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'F87'!$C$6:$E$6</c:f>
              <c:strCache>
                <c:ptCount val="3"/>
                <c:pt idx="0">
                  <c:v>Unidades Vehiculares Eléctricas</c:v>
                </c:pt>
                <c:pt idx="1">
                  <c:v>Unidades Vehiculares Híbridas Plugin (conectables)</c:v>
                </c:pt>
                <c:pt idx="2">
                  <c:v>Unidades Vehiculares Híbridas</c:v>
                </c:pt>
              </c:strCache>
            </c:strRef>
          </c:cat>
          <c:val>
            <c:numRef>
              <c:f>'F87'!$C$20:$E$20</c:f>
              <c:numCache>
                <c:formatCode>General</c:formatCode>
                <c:ptCount val="3"/>
                <c:pt idx="0">
                  <c:v>2</c:v>
                </c:pt>
                <c:pt idx="1">
                  <c:v>6</c:v>
                </c:pt>
                <c:pt idx="2">
                  <c:v>238</c:v>
                </c:pt>
              </c:numCache>
            </c:numRef>
          </c:val>
          <c:extLst>
            <c:ext xmlns:c16="http://schemas.microsoft.com/office/drawing/2014/chart" uri="{C3380CC4-5D6E-409C-BE32-E72D297353CC}">
              <c16:uniqueId val="{00000006-DF72-4B37-9AA9-1F2D2543AF20}"/>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26A5-46C0-AFC7-8F9E49232F2A}"/>
              </c:ext>
            </c:extLst>
          </c:dPt>
          <c:dPt>
            <c:idx val="1"/>
            <c:invertIfNegative val="0"/>
            <c:bubble3D val="0"/>
            <c:extLst>
              <c:ext xmlns:c16="http://schemas.microsoft.com/office/drawing/2014/chart" uri="{C3380CC4-5D6E-409C-BE32-E72D297353CC}">
                <c16:uniqueId val="{00000003-26A5-46C0-AFC7-8F9E49232F2A}"/>
              </c:ext>
            </c:extLst>
          </c:dPt>
          <c:dPt>
            <c:idx val="2"/>
            <c:invertIfNegative val="0"/>
            <c:bubble3D val="0"/>
            <c:extLst>
              <c:ext xmlns:c16="http://schemas.microsoft.com/office/drawing/2014/chart" uri="{C3380CC4-5D6E-409C-BE32-E72D297353CC}">
                <c16:uniqueId val="{00000005-26A5-46C0-AFC7-8F9E49232F2A}"/>
              </c:ext>
            </c:extLst>
          </c:dPt>
          <c:dPt>
            <c:idx val="3"/>
            <c:invertIfNegative val="0"/>
            <c:bubble3D val="0"/>
            <c:extLst>
              <c:ext xmlns:c16="http://schemas.microsoft.com/office/drawing/2014/chart" uri="{C3380CC4-5D6E-409C-BE32-E72D297353CC}">
                <c16:uniqueId val="{00000007-26A5-46C0-AFC7-8F9E49232F2A}"/>
              </c:ext>
            </c:extLst>
          </c:dPt>
          <c:dPt>
            <c:idx val="4"/>
            <c:invertIfNegative val="0"/>
            <c:bubble3D val="0"/>
            <c:extLst>
              <c:ext xmlns:c16="http://schemas.microsoft.com/office/drawing/2014/chart" uri="{C3380CC4-5D6E-409C-BE32-E72D297353CC}">
                <c16:uniqueId val="{00000009-26A5-46C0-AFC7-8F9E49232F2A}"/>
              </c:ext>
            </c:extLst>
          </c:dPt>
          <c:dPt>
            <c:idx val="5"/>
            <c:invertIfNegative val="0"/>
            <c:bubble3D val="0"/>
            <c:extLst>
              <c:ext xmlns:c16="http://schemas.microsoft.com/office/drawing/2014/chart" uri="{C3380CC4-5D6E-409C-BE32-E72D297353CC}">
                <c16:uniqueId val="{0000000B-26A5-46C0-AFC7-8F9E49232F2A}"/>
              </c:ext>
            </c:extLst>
          </c:dPt>
          <c:dPt>
            <c:idx val="6"/>
            <c:invertIfNegative val="0"/>
            <c:bubble3D val="0"/>
            <c:extLst>
              <c:ext xmlns:c16="http://schemas.microsoft.com/office/drawing/2014/chart" uri="{C3380CC4-5D6E-409C-BE32-E72D297353CC}">
                <c16:uniqueId val="{0000000D-26A5-46C0-AFC7-8F9E49232F2A}"/>
              </c:ext>
            </c:extLst>
          </c:dPt>
          <c:dPt>
            <c:idx val="7"/>
            <c:invertIfNegative val="0"/>
            <c:bubble3D val="0"/>
            <c:extLst>
              <c:ext xmlns:c16="http://schemas.microsoft.com/office/drawing/2014/chart" uri="{C3380CC4-5D6E-409C-BE32-E72D297353CC}">
                <c16:uniqueId val="{0000000F-26A5-46C0-AFC7-8F9E49232F2A}"/>
              </c:ext>
            </c:extLst>
          </c:dPt>
          <c:dPt>
            <c:idx val="8"/>
            <c:invertIfNegative val="0"/>
            <c:bubble3D val="0"/>
            <c:extLst>
              <c:ext xmlns:c16="http://schemas.microsoft.com/office/drawing/2014/chart" uri="{C3380CC4-5D6E-409C-BE32-E72D297353CC}">
                <c16:uniqueId val="{00000011-26A5-46C0-AFC7-8F9E49232F2A}"/>
              </c:ext>
            </c:extLst>
          </c:dPt>
          <c:dPt>
            <c:idx val="9"/>
            <c:invertIfNegative val="0"/>
            <c:bubble3D val="0"/>
            <c:extLst>
              <c:ext xmlns:c16="http://schemas.microsoft.com/office/drawing/2014/chart" uri="{C3380CC4-5D6E-409C-BE32-E72D297353CC}">
                <c16:uniqueId val="{00000013-26A5-46C0-AFC7-8F9E49232F2A}"/>
              </c:ext>
            </c:extLst>
          </c:dPt>
          <c:dPt>
            <c:idx val="10"/>
            <c:invertIfNegative val="0"/>
            <c:bubble3D val="0"/>
            <c:extLst>
              <c:ext xmlns:c16="http://schemas.microsoft.com/office/drawing/2014/chart" uri="{C3380CC4-5D6E-409C-BE32-E72D297353CC}">
                <c16:uniqueId val="{00000015-26A5-46C0-AFC7-8F9E49232F2A}"/>
              </c:ext>
            </c:extLst>
          </c:dPt>
          <c:dPt>
            <c:idx val="11"/>
            <c:invertIfNegative val="0"/>
            <c:bubble3D val="0"/>
            <c:extLst>
              <c:ext xmlns:c16="http://schemas.microsoft.com/office/drawing/2014/chart" uri="{C3380CC4-5D6E-409C-BE32-E72D297353CC}">
                <c16:uniqueId val="{00000017-26A5-46C0-AFC7-8F9E49232F2A}"/>
              </c:ext>
            </c:extLst>
          </c:dPt>
          <c:dPt>
            <c:idx val="12"/>
            <c:invertIfNegative val="0"/>
            <c:bubble3D val="0"/>
            <c:extLst>
              <c:ext xmlns:c16="http://schemas.microsoft.com/office/drawing/2014/chart" uri="{C3380CC4-5D6E-409C-BE32-E72D297353CC}">
                <c16:uniqueId val="{00000019-26A5-46C0-AFC7-8F9E49232F2A}"/>
              </c:ext>
            </c:extLst>
          </c:dPt>
          <c:dPt>
            <c:idx val="13"/>
            <c:invertIfNegative val="0"/>
            <c:bubble3D val="0"/>
            <c:extLst>
              <c:ext xmlns:c16="http://schemas.microsoft.com/office/drawing/2014/chart" uri="{C3380CC4-5D6E-409C-BE32-E72D297353CC}">
                <c16:uniqueId val="{0000001B-26A5-46C0-AFC7-8F9E49232F2A}"/>
              </c:ext>
            </c:extLst>
          </c:dPt>
          <c:dPt>
            <c:idx val="14"/>
            <c:invertIfNegative val="0"/>
            <c:bubble3D val="0"/>
            <c:extLst>
              <c:ext xmlns:c16="http://schemas.microsoft.com/office/drawing/2014/chart" uri="{C3380CC4-5D6E-409C-BE32-E72D297353CC}">
                <c16:uniqueId val="{0000001D-26A5-46C0-AFC7-8F9E49232F2A}"/>
              </c:ext>
            </c:extLst>
          </c:dPt>
          <c:dPt>
            <c:idx val="15"/>
            <c:invertIfNegative val="0"/>
            <c:bubble3D val="0"/>
            <c:extLst>
              <c:ext xmlns:c16="http://schemas.microsoft.com/office/drawing/2014/chart" uri="{C3380CC4-5D6E-409C-BE32-E72D297353CC}">
                <c16:uniqueId val="{0000001F-26A5-46C0-AFC7-8F9E49232F2A}"/>
              </c:ext>
            </c:extLst>
          </c:dPt>
          <c:dPt>
            <c:idx val="16"/>
            <c:invertIfNegative val="0"/>
            <c:bubble3D val="0"/>
            <c:extLst>
              <c:ext xmlns:c16="http://schemas.microsoft.com/office/drawing/2014/chart" uri="{C3380CC4-5D6E-409C-BE32-E72D297353CC}">
                <c16:uniqueId val="{00000021-26A5-46C0-AFC7-8F9E49232F2A}"/>
              </c:ext>
            </c:extLst>
          </c:dPt>
          <c:dPt>
            <c:idx val="17"/>
            <c:invertIfNegative val="0"/>
            <c:bubble3D val="0"/>
            <c:extLst>
              <c:ext xmlns:c16="http://schemas.microsoft.com/office/drawing/2014/chart" uri="{C3380CC4-5D6E-409C-BE32-E72D297353CC}">
                <c16:uniqueId val="{00000023-26A5-46C0-AFC7-8F9E49232F2A}"/>
              </c:ext>
            </c:extLst>
          </c:dPt>
          <c:dPt>
            <c:idx val="19"/>
            <c:invertIfNegative val="0"/>
            <c:bubble3D val="0"/>
            <c:extLst>
              <c:ext xmlns:c16="http://schemas.microsoft.com/office/drawing/2014/chart" uri="{C3380CC4-5D6E-409C-BE32-E72D297353CC}">
                <c16:uniqueId val="{00000025-26A5-46C0-AFC7-8F9E49232F2A}"/>
              </c:ext>
            </c:extLst>
          </c:dPt>
          <c:dPt>
            <c:idx val="28"/>
            <c:invertIfNegative val="0"/>
            <c:bubble3D val="0"/>
            <c:extLst>
              <c:ext xmlns:c16="http://schemas.microsoft.com/office/drawing/2014/chart" uri="{C3380CC4-5D6E-409C-BE32-E72D297353CC}">
                <c16:uniqueId val="{00000027-26A5-46C0-AFC7-8F9E49232F2A}"/>
              </c:ext>
            </c:extLst>
          </c:dPt>
          <c:dPt>
            <c:idx val="29"/>
            <c:invertIfNegative val="0"/>
            <c:bubble3D val="0"/>
            <c:spPr>
              <a:solidFill>
                <a:srgbClr val="FBBB27"/>
              </a:solidFill>
              <a:ln>
                <a:noFill/>
              </a:ln>
              <a:effectLst/>
            </c:spPr>
            <c:extLst>
              <c:ext xmlns:c16="http://schemas.microsoft.com/office/drawing/2014/chart" uri="{C3380CC4-5D6E-409C-BE32-E72D297353CC}">
                <c16:uniqueId val="{00000029-26A5-46C0-AFC7-8F9E49232F2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'F88'!$A$7:$A$38</c:f>
              <c:strCache>
                <c:ptCount val="32"/>
                <c:pt idx="0">
                  <c:v>Campeche</c:v>
                </c:pt>
                <c:pt idx="1">
                  <c:v>Nayarit</c:v>
                </c:pt>
                <c:pt idx="2">
                  <c:v>Guerrero</c:v>
                </c:pt>
                <c:pt idx="3">
                  <c:v>Baja California Sur</c:v>
                </c:pt>
                <c:pt idx="4">
                  <c:v>Durango</c:v>
                </c:pt>
                <c:pt idx="5">
                  <c:v>Zacatecas</c:v>
                </c:pt>
                <c:pt idx="6">
                  <c:v>Chiapas</c:v>
                </c:pt>
                <c:pt idx="7">
                  <c:v>Tlaxcala</c:v>
                </c:pt>
                <c:pt idx="8">
                  <c:v>Colima</c:v>
                </c:pt>
                <c:pt idx="9">
                  <c:v>Tabasco</c:v>
                </c:pt>
                <c:pt idx="10">
                  <c:v>Quintana Roo</c:v>
                </c:pt>
                <c:pt idx="11">
                  <c:v>Aguascalientes</c:v>
                </c:pt>
                <c:pt idx="12">
                  <c:v>Tamaulipas</c:v>
                </c:pt>
                <c:pt idx="13">
                  <c:v>Hidalgo</c:v>
                </c:pt>
                <c:pt idx="14">
                  <c:v>Chihuahua</c:v>
                </c:pt>
                <c:pt idx="15">
                  <c:v>Coahuila</c:v>
                </c:pt>
                <c:pt idx="16">
                  <c:v>Yucatán</c:v>
                </c:pt>
                <c:pt idx="17">
                  <c:v>Sonora</c:v>
                </c:pt>
                <c:pt idx="18">
                  <c:v>Sinaloa</c:v>
                </c:pt>
                <c:pt idx="19">
                  <c:v>Baja California</c:v>
                </c:pt>
                <c:pt idx="20">
                  <c:v>Veracruz</c:v>
                </c:pt>
                <c:pt idx="21">
                  <c:v>Morelos</c:v>
                </c:pt>
                <c:pt idx="22">
                  <c:v>San Luis Potosí</c:v>
                </c:pt>
                <c:pt idx="23">
                  <c:v>Querétaro</c:v>
                </c:pt>
                <c:pt idx="24">
                  <c:v>Puebla</c:v>
                </c:pt>
                <c:pt idx="25">
                  <c:v>Oaxaca</c:v>
                </c:pt>
                <c:pt idx="26">
                  <c:v>Guanajuato</c:v>
                </c:pt>
                <c:pt idx="27">
                  <c:v>Michoacán</c:v>
                </c:pt>
                <c:pt idx="28">
                  <c:v>Nuevo León</c:v>
                </c:pt>
                <c:pt idx="29">
                  <c:v>Jalisco</c:v>
                </c:pt>
                <c:pt idx="30">
                  <c:v>Estado de México</c:v>
                </c:pt>
                <c:pt idx="31">
                  <c:v>Ciudad de México</c:v>
                </c:pt>
              </c:strCache>
            </c:strRef>
          </c:cat>
          <c:val>
            <c:numRef>
              <c:f>'F88'!$B$7:$B$38</c:f>
              <c:numCache>
                <c:formatCode>General</c:formatCode>
                <c:ptCount val="32"/>
                <c:pt idx="0">
                  <c:v>1</c:v>
                </c:pt>
                <c:pt idx="1">
                  <c:v>1</c:v>
                </c:pt>
                <c:pt idx="2">
                  <c:v>3</c:v>
                </c:pt>
                <c:pt idx="3">
                  <c:v>6</c:v>
                </c:pt>
                <c:pt idx="4">
                  <c:v>6</c:v>
                </c:pt>
                <c:pt idx="5">
                  <c:v>7</c:v>
                </c:pt>
                <c:pt idx="6">
                  <c:v>8</c:v>
                </c:pt>
                <c:pt idx="7">
                  <c:v>8</c:v>
                </c:pt>
                <c:pt idx="8">
                  <c:v>13</c:v>
                </c:pt>
                <c:pt idx="9">
                  <c:v>13</c:v>
                </c:pt>
                <c:pt idx="10">
                  <c:v>14</c:v>
                </c:pt>
                <c:pt idx="11">
                  <c:v>18</c:v>
                </c:pt>
                <c:pt idx="12">
                  <c:v>19</c:v>
                </c:pt>
                <c:pt idx="13">
                  <c:v>21</c:v>
                </c:pt>
                <c:pt idx="14">
                  <c:v>24</c:v>
                </c:pt>
                <c:pt idx="15">
                  <c:v>27</c:v>
                </c:pt>
                <c:pt idx="16">
                  <c:v>27</c:v>
                </c:pt>
                <c:pt idx="17">
                  <c:v>28</c:v>
                </c:pt>
                <c:pt idx="18">
                  <c:v>33</c:v>
                </c:pt>
                <c:pt idx="19">
                  <c:v>34</c:v>
                </c:pt>
                <c:pt idx="20">
                  <c:v>36</c:v>
                </c:pt>
                <c:pt idx="21">
                  <c:v>38</c:v>
                </c:pt>
                <c:pt idx="22">
                  <c:v>40</c:v>
                </c:pt>
                <c:pt idx="23">
                  <c:v>63</c:v>
                </c:pt>
                <c:pt idx="24">
                  <c:v>66</c:v>
                </c:pt>
                <c:pt idx="25">
                  <c:v>69</c:v>
                </c:pt>
                <c:pt idx="26">
                  <c:v>72</c:v>
                </c:pt>
                <c:pt idx="27">
                  <c:v>114</c:v>
                </c:pt>
                <c:pt idx="28">
                  <c:v>179</c:v>
                </c:pt>
                <c:pt idx="29">
                  <c:v>246</c:v>
                </c:pt>
                <c:pt idx="30">
                  <c:v>406</c:v>
                </c:pt>
                <c:pt idx="31">
                  <c:v>826</c:v>
                </c:pt>
              </c:numCache>
            </c:numRef>
          </c:val>
          <c:extLst>
            <c:ext xmlns:c16="http://schemas.microsoft.com/office/drawing/2014/chart" uri="{C3380CC4-5D6E-409C-BE32-E72D297353CC}">
              <c16:uniqueId val="{0000002A-26A5-46C0-AFC7-8F9E49232F2A}"/>
            </c:ext>
          </c:extLst>
        </c:ser>
        <c:dLbls>
          <c:showLegendKey val="0"/>
          <c:showVal val="0"/>
          <c:showCatName val="0"/>
          <c:showSerName val="0"/>
          <c:showPercent val="0"/>
          <c:showBubbleSize val="0"/>
        </c:dLbls>
        <c:gapWidth val="75"/>
        <c:axId val="228320000"/>
        <c:axId val="228321536"/>
      </c:barChart>
      <c:catAx>
        <c:axId val="2283200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8321536"/>
        <c:crosses val="autoZero"/>
        <c:auto val="1"/>
        <c:lblAlgn val="ctr"/>
        <c:lblOffset val="100"/>
        <c:noMultiLvlLbl val="0"/>
      </c:catAx>
      <c:valAx>
        <c:axId val="228321536"/>
        <c:scaling>
          <c:orientation val="minMax"/>
        </c:scaling>
        <c:delete val="1"/>
        <c:axPos val="b"/>
        <c:numFmt formatCode="General" sourceLinked="1"/>
        <c:majorTickMark val="none"/>
        <c:minorTickMark val="none"/>
        <c:tickLblPos val="nextTo"/>
        <c:crossAx val="228320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F81E-4164-A167-420A80CBC5A6}"/>
              </c:ext>
            </c:extLst>
          </c:dPt>
          <c:dPt>
            <c:idx val="1"/>
            <c:invertIfNegative val="0"/>
            <c:bubble3D val="0"/>
            <c:extLst>
              <c:ext xmlns:c16="http://schemas.microsoft.com/office/drawing/2014/chart" uri="{C3380CC4-5D6E-409C-BE32-E72D297353CC}">
                <c16:uniqueId val="{00000003-F81E-4164-A167-420A80CBC5A6}"/>
              </c:ext>
            </c:extLst>
          </c:dPt>
          <c:dPt>
            <c:idx val="2"/>
            <c:invertIfNegative val="0"/>
            <c:bubble3D val="0"/>
            <c:extLst>
              <c:ext xmlns:c16="http://schemas.microsoft.com/office/drawing/2014/chart" uri="{C3380CC4-5D6E-409C-BE32-E72D297353CC}">
                <c16:uniqueId val="{00000005-F81E-4164-A167-420A80CBC5A6}"/>
              </c:ext>
            </c:extLst>
          </c:dPt>
          <c:dPt>
            <c:idx val="3"/>
            <c:invertIfNegative val="0"/>
            <c:bubble3D val="0"/>
            <c:extLst>
              <c:ext xmlns:c16="http://schemas.microsoft.com/office/drawing/2014/chart" uri="{C3380CC4-5D6E-409C-BE32-E72D297353CC}">
                <c16:uniqueId val="{00000007-F81E-4164-A167-420A80CBC5A6}"/>
              </c:ext>
            </c:extLst>
          </c:dPt>
          <c:dPt>
            <c:idx val="4"/>
            <c:invertIfNegative val="0"/>
            <c:bubble3D val="0"/>
            <c:extLst>
              <c:ext xmlns:c16="http://schemas.microsoft.com/office/drawing/2014/chart" uri="{C3380CC4-5D6E-409C-BE32-E72D297353CC}">
                <c16:uniqueId val="{00000009-F81E-4164-A167-420A80CBC5A6}"/>
              </c:ext>
            </c:extLst>
          </c:dPt>
          <c:dPt>
            <c:idx val="5"/>
            <c:invertIfNegative val="0"/>
            <c:bubble3D val="0"/>
            <c:extLst>
              <c:ext xmlns:c16="http://schemas.microsoft.com/office/drawing/2014/chart" uri="{C3380CC4-5D6E-409C-BE32-E72D297353CC}">
                <c16:uniqueId val="{0000000B-F81E-4164-A167-420A80CBC5A6}"/>
              </c:ext>
            </c:extLst>
          </c:dPt>
          <c:dPt>
            <c:idx val="6"/>
            <c:invertIfNegative val="0"/>
            <c:bubble3D val="0"/>
            <c:extLst>
              <c:ext xmlns:c16="http://schemas.microsoft.com/office/drawing/2014/chart" uri="{C3380CC4-5D6E-409C-BE32-E72D297353CC}">
                <c16:uniqueId val="{0000000D-F81E-4164-A167-420A80CBC5A6}"/>
              </c:ext>
            </c:extLst>
          </c:dPt>
          <c:dPt>
            <c:idx val="7"/>
            <c:invertIfNegative val="0"/>
            <c:bubble3D val="0"/>
            <c:extLst>
              <c:ext xmlns:c16="http://schemas.microsoft.com/office/drawing/2014/chart" uri="{C3380CC4-5D6E-409C-BE32-E72D297353CC}">
                <c16:uniqueId val="{0000000F-F81E-4164-A167-420A80CBC5A6}"/>
              </c:ext>
            </c:extLst>
          </c:dPt>
          <c:dPt>
            <c:idx val="8"/>
            <c:invertIfNegative val="0"/>
            <c:bubble3D val="0"/>
            <c:extLst>
              <c:ext xmlns:c16="http://schemas.microsoft.com/office/drawing/2014/chart" uri="{C3380CC4-5D6E-409C-BE32-E72D297353CC}">
                <c16:uniqueId val="{00000011-F81E-4164-A167-420A80CBC5A6}"/>
              </c:ext>
            </c:extLst>
          </c:dPt>
          <c:dPt>
            <c:idx val="9"/>
            <c:invertIfNegative val="0"/>
            <c:bubble3D val="0"/>
            <c:extLst>
              <c:ext xmlns:c16="http://schemas.microsoft.com/office/drawing/2014/chart" uri="{C3380CC4-5D6E-409C-BE32-E72D297353CC}">
                <c16:uniqueId val="{00000013-F81E-4164-A167-420A80CBC5A6}"/>
              </c:ext>
            </c:extLst>
          </c:dPt>
          <c:dPt>
            <c:idx val="10"/>
            <c:invertIfNegative val="0"/>
            <c:bubble3D val="0"/>
            <c:extLst>
              <c:ext xmlns:c16="http://schemas.microsoft.com/office/drawing/2014/chart" uri="{C3380CC4-5D6E-409C-BE32-E72D297353CC}">
                <c16:uniqueId val="{00000015-F81E-4164-A167-420A80CBC5A6}"/>
              </c:ext>
            </c:extLst>
          </c:dPt>
          <c:dPt>
            <c:idx val="11"/>
            <c:invertIfNegative val="0"/>
            <c:bubble3D val="0"/>
            <c:extLst>
              <c:ext xmlns:c16="http://schemas.microsoft.com/office/drawing/2014/chart" uri="{C3380CC4-5D6E-409C-BE32-E72D297353CC}">
                <c16:uniqueId val="{00000017-F81E-4164-A167-420A80CBC5A6}"/>
              </c:ext>
            </c:extLst>
          </c:dPt>
          <c:dPt>
            <c:idx val="12"/>
            <c:invertIfNegative val="0"/>
            <c:bubble3D val="0"/>
            <c:extLst>
              <c:ext xmlns:c16="http://schemas.microsoft.com/office/drawing/2014/chart" uri="{C3380CC4-5D6E-409C-BE32-E72D297353CC}">
                <c16:uniqueId val="{00000019-F81E-4164-A167-420A80CBC5A6}"/>
              </c:ext>
            </c:extLst>
          </c:dPt>
          <c:dPt>
            <c:idx val="13"/>
            <c:invertIfNegative val="0"/>
            <c:bubble3D val="0"/>
            <c:extLst>
              <c:ext xmlns:c16="http://schemas.microsoft.com/office/drawing/2014/chart" uri="{C3380CC4-5D6E-409C-BE32-E72D297353CC}">
                <c16:uniqueId val="{0000001B-F81E-4164-A167-420A80CBC5A6}"/>
              </c:ext>
            </c:extLst>
          </c:dPt>
          <c:dPt>
            <c:idx val="14"/>
            <c:invertIfNegative val="0"/>
            <c:bubble3D val="0"/>
            <c:extLst>
              <c:ext xmlns:c16="http://schemas.microsoft.com/office/drawing/2014/chart" uri="{C3380CC4-5D6E-409C-BE32-E72D297353CC}">
                <c16:uniqueId val="{0000001D-F81E-4164-A167-420A80CBC5A6}"/>
              </c:ext>
            </c:extLst>
          </c:dPt>
          <c:dPt>
            <c:idx val="15"/>
            <c:invertIfNegative val="0"/>
            <c:bubble3D val="0"/>
            <c:extLst>
              <c:ext xmlns:c16="http://schemas.microsoft.com/office/drawing/2014/chart" uri="{C3380CC4-5D6E-409C-BE32-E72D297353CC}">
                <c16:uniqueId val="{0000001F-F81E-4164-A167-420A80CBC5A6}"/>
              </c:ext>
            </c:extLst>
          </c:dPt>
          <c:dPt>
            <c:idx val="16"/>
            <c:invertIfNegative val="0"/>
            <c:bubble3D val="0"/>
            <c:extLst>
              <c:ext xmlns:c16="http://schemas.microsoft.com/office/drawing/2014/chart" uri="{C3380CC4-5D6E-409C-BE32-E72D297353CC}">
                <c16:uniqueId val="{00000021-F81E-4164-A167-420A80CBC5A6}"/>
              </c:ext>
            </c:extLst>
          </c:dPt>
          <c:dPt>
            <c:idx val="17"/>
            <c:invertIfNegative val="0"/>
            <c:bubble3D val="0"/>
            <c:extLst>
              <c:ext xmlns:c16="http://schemas.microsoft.com/office/drawing/2014/chart" uri="{C3380CC4-5D6E-409C-BE32-E72D297353CC}">
                <c16:uniqueId val="{00000023-F81E-4164-A167-420A80CBC5A6}"/>
              </c:ext>
            </c:extLst>
          </c:dPt>
          <c:dPt>
            <c:idx val="19"/>
            <c:invertIfNegative val="0"/>
            <c:bubble3D val="0"/>
            <c:extLst>
              <c:ext xmlns:c16="http://schemas.microsoft.com/office/drawing/2014/chart" uri="{C3380CC4-5D6E-409C-BE32-E72D297353CC}">
                <c16:uniqueId val="{00000025-F81E-4164-A167-420A80CBC5A6}"/>
              </c:ext>
            </c:extLst>
          </c:dPt>
          <c:dPt>
            <c:idx val="26"/>
            <c:invertIfNegative val="0"/>
            <c:bubble3D val="0"/>
            <c:spPr>
              <a:solidFill>
                <a:srgbClr val="FBBB27"/>
              </a:solidFill>
              <a:ln>
                <a:noFill/>
              </a:ln>
              <a:effectLst/>
            </c:spPr>
            <c:extLst>
              <c:ext xmlns:c16="http://schemas.microsoft.com/office/drawing/2014/chart" uri="{C3380CC4-5D6E-409C-BE32-E72D297353CC}">
                <c16:uniqueId val="{00000027-F81E-4164-A167-420A80CBC5A6}"/>
              </c:ext>
            </c:extLst>
          </c:dPt>
          <c:dPt>
            <c:idx val="28"/>
            <c:invertIfNegative val="0"/>
            <c:bubble3D val="0"/>
            <c:extLst>
              <c:ext xmlns:c16="http://schemas.microsoft.com/office/drawing/2014/chart" uri="{C3380CC4-5D6E-409C-BE32-E72D297353CC}">
                <c16:uniqueId val="{00000029-F81E-4164-A167-420A80CBC5A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Nayarit</c:v>
                </c:pt>
                <c:pt idx="1">
                  <c:v>Guerrero</c:v>
                </c:pt>
                <c:pt idx="2">
                  <c:v>Campeche</c:v>
                </c:pt>
                <c:pt idx="3">
                  <c:v>Chiapas</c:v>
                </c:pt>
                <c:pt idx="4">
                  <c:v>Durango</c:v>
                </c:pt>
                <c:pt idx="5">
                  <c:v>Zacatecas</c:v>
                </c:pt>
                <c:pt idx="6">
                  <c:v>Veracruz</c:v>
                </c:pt>
                <c:pt idx="7">
                  <c:v>Tabasco</c:v>
                </c:pt>
                <c:pt idx="8">
                  <c:v>Tamaulipas</c:v>
                </c:pt>
                <c:pt idx="9">
                  <c:v>Tlaxcala</c:v>
                </c:pt>
                <c:pt idx="10">
                  <c:v>Chihuahua</c:v>
                </c:pt>
                <c:pt idx="11">
                  <c:v>Hidalgo</c:v>
                </c:pt>
                <c:pt idx="12">
                  <c:v>Baja California Sur</c:v>
                </c:pt>
                <c:pt idx="13">
                  <c:v>Quintana Roo</c:v>
                </c:pt>
                <c:pt idx="14">
                  <c:v>Coahuila</c:v>
                </c:pt>
                <c:pt idx="15">
                  <c:v>Sonora</c:v>
                </c:pt>
                <c:pt idx="16">
                  <c:v>Baja California</c:v>
                </c:pt>
                <c:pt idx="17">
                  <c:v>Puebla</c:v>
                </c:pt>
                <c:pt idx="18">
                  <c:v>Sinaloa</c:v>
                </c:pt>
                <c:pt idx="19">
                  <c:v>Guanajuato</c:v>
                </c:pt>
                <c:pt idx="20">
                  <c:v>Yucatán</c:v>
                </c:pt>
                <c:pt idx="21">
                  <c:v>Aguascalientes</c:v>
                </c:pt>
                <c:pt idx="22">
                  <c:v>San Luis Potosí</c:v>
                </c:pt>
                <c:pt idx="23">
                  <c:v>Oaxaca</c:v>
                </c:pt>
                <c:pt idx="24">
                  <c:v>Colima</c:v>
                </c:pt>
                <c:pt idx="25">
                  <c:v>Morelos</c:v>
                </c:pt>
                <c:pt idx="26">
                  <c:v>Estado de México</c:v>
                </c:pt>
                <c:pt idx="27">
                  <c:v>Michoacán</c:v>
                </c:pt>
                <c:pt idx="28">
                  <c:v>Querétaro</c:v>
                </c:pt>
                <c:pt idx="29">
                  <c:v>Jalisco</c:v>
                </c:pt>
                <c:pt idx="30">
                  <c:v>Nuevo León</c:v>
                </c:pt>
                <c:pt idx="31">
                  <c:v>Ciudad de México</c:v>
                </c:pt>
              </c:strCache>
            </c:strRef>
          </c:cat>
          <c:val>
            <c:numRef>
              <c:f>'F89'!$D$7:$D$38</c:f>
              <c:numCache>
                <c:formatCode>0.00</c:formatCode>
                <c:ptCount val="32"/>
                <c:pt idx="0">
                  <c:v>0.78700125762800965</c:v>
                </c:pt>
                <c:pt idx="1">
                  <c:v>0.82327700472067034</c:v>
                </c:pt>
                <c:pt idx="2">
                  <c:v>1.0162126567253971</c:v>
                </c:pt>
                <c:pt idx="3">
                  <c:v>1.4165479717512004</c:v>
                </c:pt>
                <c:pt idx="4">
                  <c:v>3.2380763236176651</c:v>
                </c:pt>
                <c:pt idx="5">
                  <c:v>4.2306476577623622</c:v>
                </c:pt>
                <c:pt idx="6">
                  <c:v>4.2410584645224274</c:v>
                </c:pt>
                <c:pt idx="7">
                  <c:v>5.1093157761522292</c:v>
                </c:pt>
                <c:pt idx="8">
                  <c:v>5.2472997119508635</c:v>
                </c:pt>
                <c:pt idx="9">
                  <c:v>5.864470617902616</c:v>
                </c:pt>
                <c:pt idx="10">
                  <c:v>6.3739517837105693</c:v>
                </c:pt>
                <c:pt idx="11">
                  <c:v>6.8836209157182573</c:v>
                </c:pt>
                <c:pt idx="12">
                  <c:v>7.6130635094446397</c:v>
                </c:pt>
                <c:pt idx="13">
                  <c:v>8.3108692516240321</c:v>
                </c:pt>
                <c:pt idx="14">
                  <c:v>8.502215141941333</c:v>
                </c:pt>
                <c:pt idx="15">
                  <c:v>9.2173422978570994</c:v>
                </c:pt>
                <c:pt idx="16">
                  <c:v>9.5010256916117957</c:v>
                </c:pt>
                <c:pt idx="17">
                  <c:v>10.087911563864735</c:v>
                </c:pt>
                <c:pt idx="18">
                  <c:v>10.539723258805779</c:v>
                </c:pt>
                <c:pt idx="19">
                  <c:v>11.66234026238322</c:v>
                </c:pt>
                <c:pt idx="20">
                  <c:v>12.086669477936455</c:v>
                </c:pt>
                <c:pt idx="21">
                  <c:v>12.717064392855553</c:v>
                </c:pt>
                <c:pt idx="22">
                  <c:v>14.05501625286942</c:v>
                </c:pt>
                <c:pt idx="23">
                  <c:v>16.744561233040368</c:v>
                </c:pt>
                <c:pt idx="24">
                  <c:v>16.82103198325143</c:v>
                </c:pt>
                <c:pt idx="25">
                  <c:v>18.787996250311487</c:v>
                </c:pt>
                <c:pt idx="26">
                  <c:v>23.542303751268953</c:v>
                </c:pt>
                <c:pt idx="27">
                  <c:v>23.789763598614933</c:v>
                </c:pt>
                <c:pt idx="28">
                  <c:v>28.136153975325932</c:v>
                </c:pt>
                <c:pt idx="29">
                  <c:v>29.546710226044347</c:v>
                </c:pt>
                <c:pt idx="30">
                  <c:v>32.350486983266485</c:v>
                </c:pt>
                <c:pt idx="31">
                  <c:v>91.4605823160189</c:v>
                </c:pt>
              </c:numCache>
            </c:numRef>
          </c:val>
          <c:extLst>
            <c:ext xmlns:c16="http://schemas.microsoft.com/office/drawing/2014/chart" uri="{C3380CC4-5D6E-409C-BE32-E72D297353CC}">
              <c16:uniqueId val="{0000002A-F81E-4164-A167-420A80CBC5A6}"/>
            </c:ext>
          </c:extLst>
        </c:ser>
        <c:dLbls>
          <c:showLegendKey val="0"/>
          <c:showVal val="0"/>
          <c:showCatName val="0"/>
          <c:showSerName val="0"/>
          <c:showPercent val="0"/>
          <c:showBubbleSize val="0"/>
        </c:dLbls>
        <c:gapWidth val="75"/>
        <c:axId val="229612928"/>
        <c:axId val="229643392"/>
      </c:barChart>
      <c:catAx>
        <c:axId val="2296129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9643392"/>
        <c:crosses val="autoZero"/>
        <c:auto val="1"/>
        <c:lblAlgn val="ctr"/>
        <c:lblOffset val="100"/>
        <c:noMultiLvlLbl val="0"/>
      </c:catAx>
      <c:valAx>
        <c:axId val="229643392"/>
        <c:scaling>
          <c:orientation val="minMax"/>
        </c:scaling>
        <c:delete val="1"/>
        <c:axPos val="b"/>
        <c:numFmt formatCode="0.00" sourceLinked="1"/>
        <c:majorTickMark val="none"/>
        <c:minorTickMark val="none"/>
        <c:tickLblPos val="nextTo"/>
        <c:crossAx val="229612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0468-4380-A426-F1A363AC4DDD}"/>
              </c:ext>
            </c:extLst>
          </c:dPt>
          <c:dPt>
            <c:idx val="1"/>
            <c:invertIfNegative val="0"/>
            <c:bubble3D val="0"/>
            <c:extLst>
              <c:ext xmlns:c16="http://schemas.microsoft.com/office/drawing/2014/chart" uri="{C3380CC4-5D6E-409C-BE32-E72D297353CC}">
                <c16:uniqueId val="{00000003-0468-4380-A426-F1A363AC4DDD}"/>
              </c:ext>
            </c:extLst>
          </c:dPt>
          <c:dPt>
            <c:idx val="2"/>
            <c:invertIfNegative val="0"/>
            <c:bubble3D val="0"/>
            <c:extLst>
              <c:ext xmlns:c16="http://schemas.microsoft.com/office/drawing/2014/chart" uri="{C3380CC4-5D6E-409C-BE32-E72D297353CC}">
                <c16:uniqueId val="{00000005-0468-4380-A426-F1A363AC4DDD}"/>
              </c:ext>
            </c:extLst>
          </c:dPt>
          <c:dPt>
            <c:idx val="3"/>
            <c:invertIfNegative val="0"/>
            <c:bubble3D val="0"/>
            <c:extLst>
              <c:ext xmlns:c16="http://schemas.microsoft.com/office/drawing/2014/chart" uri="{C3380CC4-5D6E-409C-BE32-E72D297353CC}">
                <c16:uniqueId val="{00000007-0468-4380-A426-F1A363AC4DDD}"/>
              </c:ext>
            </c:extLst>
          </c:dPt>
          <c:dPt>
            <c:idx val="4"/>
            <c:invertIfNegative val="0"/>
            <c:bubble3D val="0"/>
            <c:extLst>
              <c:ext xmlns:c16="http://schemas.microsoft.com/office/drawing/2014/chart" uri="{C3380CC4-5D6E-409C-BE32-E72D297353CC}">
                <c16:uniqueId val="{00000009-0468-4380-A426-F1A363AC4DDD}"/>
              </c:ext>
            </c:extLst>
          </c:dPt>
          <c:dPt>
            <c:idx val="5"/>
            <c:invertIfNegative val="0"/>
            <c:bubble3D val="0"/>
            <c:extLst>
              <c:ext xmlns:c16="http://schemas.microsoft.com/office/drawing/2014/chart" uri="{C3380CC4-5D6E-409C-BE32-E72D297353CC}">
                <c16:uniqueId val="{0000000B-0468-4380-A426-F1A363AC4DDD}"/>
              </c:ext>
            </c:extLst>
          </c:dPt>
          <c:dPt>
            <c:idx val="6"/>
            <c:invertIfNegative val="0"/>
            <c:bubble3D val="0"/>
            <c:extLst>
              <c:ext xmlns:c16="http://schemas.microsoft.com/office/drawing/2014/chart" uri="{C3380CC4-5D6E-409C-BE32-E72D297353CC}">
                <c16:uniqueId val="{0000000D-0468-4380-A426-F1A363AC4DDD}"/>
              </c:ext>
            </c:extLst>
          </c:dPt>
          <c:dPt>
            <c:idx val="7"/>
            <c:invertIfNegative val="0"/>
            <c:bubble3D val="0"/>
            <c:extLst>
              <c:ext xmlns:c16="http://schemas.microsoft.com/office/drawing/2014/chart" uri="{C3380CC4-5D6E-409C-BE32-E72D297353CC}">
                <c16:uniqueId val="{0000000F-0468-4380-A426-F1A363AC4DDD}"/>
              </c:ext>
            </c:extLst>
          </c:dPt>
          <c:dPt>
            <c:idx val="8"/>
            <c:invertIfNegative val="0"/>
            <c:bubble3D val="0"/>
            <c:extLst>
              <c:ext xmlns:c16="http://schemas.microsoft.com/office/drawing/2014/chart" uri="{C3380CC4-5D6E-409C-BE32-E72D297353CC}">
                <c16:uniqueId val="{00000011-0468-4380-A426-F1A363AC4DDD}"/>
              </c:ext>
            </c:extLst>
          </c:dPt>
          <c:dPt>
            <c:idx val="9"/>
            <c:invertIfNegative val="0"/>
            <c:bubble3D val="0"/>
            <c:extLst>
              <c:ext xmlns:c16="http://schemas.microsoft.com/office/drawing/2014/chart" uri="{C3380CC4-5D6E-409C-BE32-E72D297353CC}">
                <c16:uniqueId val="{00000013-0468-4380-A426-F1A363AC4DDD}"/>
              </c:ext>
            </c:extLst>
          </c:dPt>
          <c:dPt>
            <c:idx val="10"/>
            <c:invertIfNegative val="0"/>
            <c:bubble3D val="0"/>
            <c:extLst>
              <c:ext xmlns:c16="http://schemas.microsoft.com/office/drawing/2014/chart" uri="{C3380CC4-5D6E-409C-BE32-E72D297353CC}">
                <c16:uniqueId val="{00000015-0468-4380-A426-F1A363AC4DDD}"/>
              </c:ext>
            </c:extLst>
          </c:dPt>
          <c:dPt>
            <c:idx val="11"/>
            <c:invertIfNegative val="0"/>
            <c:bubble3D val="0"/>
            <c:extLst>
              <c:ext xmlns:c16="http://schemas.microsoft.com/office/drawing/2014/chart" uri="{C3380CC4-5D6E-409C-BE32-E72D297353CC}">
                <c16:uniqueId val="{00000017-0468-4380-A426-F1A363AC4DDD}"/>
              </c:ext>
            </c:extLst>
          </c:dPt>
          <c:dPt>
            <c:idx val="12"/>
            <c:invertIfNegative val="0"/>
            <c:bubble3D val="0"/>
            <c:extLst>
              <c:ext xmlns:c16="http://schemas.microsoft.com/office/drawing/2014/chart" uri="{C3380CC4-5D6E-409C-BE32-E72D297353CC}">
                <c16:uniqueId val="{00000019-0468-4380-A426-F1A363AC4DDD}"/>
              </c:ext>
            </c:extLst>
          </c:dPt>
          <c:dPt>
            <c:idx val="13"/>
            <c:invertIfNegative val="0"/>
            <c:bubble3D val="0"/>
            <c:extLst>
              <c:ext xmlns:c16="http://schemas.microsoft.com/office/drawing/2014/chart" uri="{C3380CC4-5D6E-409C-BE32-E72D297353CC}">
                <c16:uniqueId val="{0000001B-0468-4380-A426-F1A363AC4DDD}"/>
              </c:ext>
            </c:extLst>
          </c:dPt>
          <c:dPt>
            <c:idx val="14"/>
            <c:invertIfNegative val="0"/>
            <c:bubble3D val="0"/>
            <c:extLst>
              <c:ext xmlns:c16="http://schemas.microsoft.com/office/drawing/2014/chart" uri="{C3380CC4-5D6E-409C-BE32-E72D297353CC}">
                <c16:uniqueId val="{0000001D-0468-4380-A426-F1A363AC4DDD}"/>
              </c:ext>
            </c:extLst>
          </c:dPt>
          <c:dPt>
            <c:idx val="15"/>
            <c:invertIfNegative val="0"/>
            <c:bubble3D val="0"/>
            <c:extLst>
              <c:ext xmlns:c16="http://schemas.microsoft.com/office/drawing/2014/chart" uri="{C3380CC4-5D6E-409C-BE32-E72D297353CC}">
                <c16:uniqueId val="{0000001F-0468-4380-A426-F1A363AC4DDD}"/>
              </c:ext>
            </c:extLst>
          </c:dPt>
          <c:dPt>
            <c:idx val="16"/>
            <c:invertIfNegative val="0"/>
            <c:bubble3D val="0"/>
            <c:extLst>
              <c:ext xmlns:c16="http://schemas.microsoft.com/office/drawing/2014/chart" uri="{C3380CC4-5D6E-409C-BE32-E72D297353CC}">
                <c16:uniqueId val="{00000021-0468-4380-A426-F1A363AC4DDD}"/>
              </c:ext>
            </c:extLst>
          </c:dPt>
          <c:dPt>
            <c:idx val="17"/>
            <c:invertIfNegative val="0"/>
            <c:bubble3D val="0"/>
            <c:extLst>
              <c:ext xmlns:c16="http://schemas.microsoft.com/office/drawing/2014/chart" uri="{C3380CC4-5D6E-409C-BE32-E72D297353CC}">
                <c16:uniqueId val="{00000023-0468-4380-A426-F1A363AC4DDD}"/>
              </c:ext>
            </c:extLst>
          </c:dPt>
          <c:dPt>
            <c:idx val="26"/>
            <c:invertIfNegative val="0"/>
            <c:bubble3D val="0"/>
            <c:spPr>
              <a:solidFill>
                <a:srgbClr val="FBBB27"/>
              </a:solidFill>
              <a:ln>
                <a:noFill/>
              </a:ln>
              <a:effectLst/>
            </c:spPr>
            <c:extLst>
              <c:ext xmlns:c16="http://schemas.microsoft.com/office/drawing/2014/chart" uri="{C3380CC4-5D6E-409C-BE32-E72D297353CC}">
                <c16:uniqueId val="{00000025-0468-4380-A426-F1A363AC4DDD}"/>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Nayarit</c:v>
                </c:pt>
                <c:pt idx="1">
                  <c:v>Guerrero</c:v>
                </c:pt>
                <c:pt idx="2">
                  <c:v>Campeche</c:v>
                </c:pt>
                <c:pt idx="3">
                  <c:v>Chiapas</c:v>
                </c:pt>
                <c:pt idx="4">
                  <c:v>Durango</c:v>
                </c:pt>
                <c:pt idx="5">
                  <c:v>Zacatecas</c:v>
                </c:pt>
                <c:pt idx="6">
                  <c:v>Veracruz</c:v>
                </c:pt>
                <c:pt idx="7">
                  <c:v>Tabasco</c:v>
                </c:pt>
                <c:pt idx="8">
                  <c:v>Tamaulipas</c:v>
                </c:pt>
                <c:pt idx="9">
                  <c:v>Tlaxcala</c:v>
                </c:pt>
                <c:pt idx="10">
                  <c:v>Chihuahua</c:v>
                </c:pt>
                <c:pt idx="11">
                  <c:v>Hidalgo</c:v>
                </c:pt>
                <c:pt idx="12">
                  <c:v>Baja California Sur</c:v>
                </c:pt>
                <c:pt idx="13">
                  <c:v>Quintana Roo</c:v>
                </c:pt>
                <c:pt idx="14">
                  <c:v>Coahuila</c:v>
                </c:pt>
                <c:pt idx="15">
                  <c:v>Sonora</c:v>
                </c:pt>
                <c:pt idx="16">
                  <c:v>Baja California</c:v>
                </c:pt>
                <c:pt idx="17">
                  <c:v>Puebla</c:v>
                </c:pt>
                <c:pt idx="18">
                  <c:v>Sinaloa</c:v>
                </c:pt>
                <c:pt idx="19">
                  <c:v>Guanajuato</c:v>
                </c:pt>
                <c:pt idx="20">
                  <c:v>Yucatán</c:v>
                </c:pt>
                <c:pt idx="21">
                  <c:v>Aguascalientes</c:v>
                </c:pt>
                <c:pt idx="22">
                  <c:v>San Luis Potosí</c:v>
                </c:pt>
                <c:pt idx="23">
                  <c:v>Oaxaca</c:v>
                </c:pt>
                <c:pt idx="24">
                  <c:v>Colima</c:v>
                </c:pt>
                <c:pt idx="25">
                  <c:v>Morelos</c:v>
                </c:pt>
                <c:pt idx="26">
                  <c:v>Estado de México</c:v>
                </c:pt>
                <c:pt idx="27">
                  <c:v>Michoacán</c:v>
                </c:pt>
                <c:pt idx="28">
                  <c:v>Querétaro</c:v>
                </c:pt>
                <c:pt idx="29">
                  <c:v>Jalisco</c:v>
                </c:pt>
                <c:pt idx="30">
                  <c:v>Nuevo León</c:v>
                </c:pt>
                <c:pt idx="31">
                  <c:v>Ciudad de México</c:v>
                </c:pt>
              </c:strCache>
            </c:strRef>
          </c:cat>
          <c:val>
            <c:numRef>
              <c:f>'F89'!$D$7:$D$38</c:f>
              <c:numCache>
                <c:formatCode>0.00</c:formatCode>
                <c:ptCount val="32"/>
                <c:pt idx="0">
                  <c:v>0.78700125762800965</c:v>
                </c:pt>
                <c:pt idx="1">
                  <c:v>0.82327700472067034</c:v>
                </c:pt>
                <c:pt idx="2">
                  <c:v>1.0162126567253971</c:v>
                </c:pt>
                <c:pt idx="3">
                  <c:v>1.4165479717512004</c:v>
                </c:pt>
                <c:pt idx="4">
                  <c:v>3.2380763236176651</c:v>
                </c:pt>
                <c:pt idx="5">
                  <c:v>4.2306476577623622</c:v>
                </c:pt>
                <c:pt idx="6">
                  <c:v>4.2410584645224274</c:v>
                </c:pt>
                <c:pt idx="7">
                  <c:v>5.1093157761522292</c:v>
                </c:pt>
                <c:pt idx="8">
                  <c:v>5.2472997119508635</c:v>
                </c:pt>
                <c:pt idx="9">
                  <c:v>5.864470617902616</c:v>
                </c:pt>
                <c:pt idx="10">
                  <c:v>6.3739517837105693</c:v>
                </c:pt>
                <c:pt idx="11">
                  <c:v>6.8836209157182573</c:v>
                </c:pt>
                <c:pt idx="12">
                  <c:v>7.6130635094446397</c:v>
                </c:pt>
                <c:pt idx="13">
                  <c:v>8.3108692516240321</c:v>
                </c:pt>
                <c:pt idx="14">
                  <c:v>8.502215141941333</c:v>
                </c:pt>
                <c:pt idx="15">
                  <c:v>9.2173422978570994</c:v>
                </c:pt>
                <c:pt idx="16">
                  <c:v>9.5010256916117957</c:v>
                </c:pt>
                <c:pt idx="17">
                  <c:v>10.087911563864735</c:v>
                </c:pt>
                <c:pt idx="18">
                  <c:v>10.539723258805779</c:v>
                </c:pt>
                <c:pt idx="19">
                  <c:v>11.66234026238322</c:v>
                </c:pt>
                <c:pt idx="20">
                  <c:v>12.086669477936455</c:v>
                </c:pt>
                <c:pt idx="21">
                  <c:v>12.717064392855553</c:v>
                </c:pt>
                <c:pt idx="22">
                  <c:v>14.05501625286942</c:v>
                </c:pt>
                <c:pt idx="23">
                  <c:v>16.744561233040368</c:v>
                </c:pt>
                <c:pt idx="24">
                  <c:v>16.82103198325143</c:v>
                </c:pt>
                <c:pt idx="25">
                  <c:v>18.787996250311487</c:v>
                </c:pt>
                <c:pt idx="26">
                  <c:v>23.542303751268953</c:v>
                </c:pt>
                <c:pt idx="27">
                  <c:v>23.789763598614933</c:v>
                </c:pt>
                <c:pt idx="28">
                  <c:v>28.136153975325932</c:v>
                </c:pt>
                <c:pt idx="29">
                  <c:v>29.546710226044347</c:v>
                </c:pt>
                <c:pt idx="30">
                  <c:v>32.350486983266485</c:v>
                </c:pt>
                <c:pt idx="31">
                  <c:v>91.4605823160189</c:v>
                </c:pt>
              </c:numCache>
            </c:numRef>
          </c:val>
          <c:extLst>
            <c:ext xmlns:c16="http://schemas.microsoft.com/office/drawing/2014/chart" uri="{C3380CC4-5D6E-409C-BE32-E72D297353CC}">
              <c16:uniqueId val="{00000026-0468-4380-A426-F1A363AC4DDD}"/>
            </c:ext>
          </c:extLst>
        </c:ser>
        <c:dLbls>
          <c:showLegendKey val="0"/>
          <c:showVal val="0"/>
          <c:showCatName val="0"/>
          <c:showSerName val="0"/>
          <c:showPercent val="0"/>
          <c:showBubbleSize val="0"/>
        </c:dLbls>
        <c:gapWidth val="75"/>
        <c:axId val="229684352"/>
        <c:axId val="229685888"/>
      </c:barChart>
      <c:catAx>
        <c:axId val="229684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9685888"/>
        <c:crosses val="autoZero"/>
        <c:auto val="1"/>
        <c:lblAlgn val="ctr"/>
        <c:lblOffset val="100"/>
        <c:noMultiLvlLbl val="0"/>
      </c:catAx>
      <c:valAx>
        <c:axId val="229685888"/>
        <c:scaling>
          <c:orientation val="minMax"/>
        </c:scaling>
        <c:delete val="1"/>
        <c:axPos val="b"/>
        <c:numFmt formatCode="0.00" sourceLinked="1"/>
        <c:majorTickMark val="none"/>
        <c:minorTickMark val="none"/>
        <c:tickLblPos val="nextTo"/>
        <c:crossAx val="22968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A9-476F-87FE-CD7F9D09568B}"/>
              </c:ext>
            </c:extLst>
          </c:dPt>
          <c:dPt>
            <c:idx val="1"/>
            <c:invertIfNegative val="0"/>
            <c:bubble3D val="0"/>
            <c:extLst>
              <c:ext xmlns:c16="http://schemas.microsoft.com/office/drawing/2014/chart" uri="{C3380CC4-5D6E-409C-BE32-E72D297353CC}">
                <c16:uniqueId val="{00000001-D3A9-476F-87FE-CD7F9D09568B}"/>
              </c:ext>
            </c:extLst>
          </c:dPt>
          <c:dPt>
            <c:idx val="2"/>
            <c:invertIfNegative val="0"/>
            <c:bubble3D val="0"/>
            <c:extLst>
              <c:ext xmlns:c16="http://schemas.microsoft.com/office/drawing/2014/chart" uri="{C3380CC4-5D6E-409C-BE32-E72D297353CC}">
                <c16:uniqueId val="{00000002-D3A9-476F-87FE-CD7F9D09568B}"/>
              </c:ext>
            </c:extLst>
          </c:dPt>
          <c:dPt>
            <c:idx val="3"/>
            <c:invertIfNegative val="0"/>
            <c:bubble3D val="0"/>
            <c:extLst>
              <c:ext xmlns:c16="http://schemas.microsoft.com/office/drawing/2014/chart" uri="{C3380CC4-5D6E-409C-BE32-E72D297353CC}">
                <c16:uniqueId val="{00000003-D3A9-476F-87FE-CD7F9D09568B}"/>
              </c:ext>
            </c:extLst>
          </c:dPt>
          <c:dPt>
            <c:idx val="4"/>
            <c:invertIfNegative val="0"/>
            <c:bubble3D val="0"/>
            <c:extLst>
              <c:ext xmlns:c16="http://schemas.microsoft.com/office/drawing/2014/chart" uri="{C3380CC4-5D6E-409C-BE32-E72D297353CC}">
                <c16:uniqueId val="{00000004-D3A9-476F-87FE-CD7F9D09568B}"/>
              </c:ext>
            </c:extLst>
          </c:dPt>
          <c:dPt>
            <c:idx val="5"/>
            <c:invertIfNegative val="0"/>
            <c:bubble3D val="0"/>
            <c:extLst>
              <c:ext xmlns:c16="http://schemas.microsoft.com/office/drawing/2014/chart" uri="{C3380CC4-5D6E-409C-BE32-E72D297353CC}">
                <c16:uniqueId val="{00000005-D3A9-476F-87FE-CD7F9D09568B}"/>
              </c:ext>
            </c:extLst>
          </c:dPt>
          <c:dPt>
            <c:idx val="6"/>
            <c:invertIfNegative val="0"/>
            <c:bubble3D val="0"/>
            <c:extLst>
              <c:ext xmlns:c16="http://schemas.microsoft.com/office/drawing/2014/chart" uri="{C3380CC4-5D6E-409C-BE32-E72D297353CC}">
                <c16:uniqueId val="{00000006-D3A9-476F-87FE-CD7F9D09568B}"/>
              </c:ext>
            </c:extLst>
          </c:dPt>
          <c:dPt>
            <c:idx val="7"/>
            <c:invertIfNegative val="0"/>
            <c:bubble3D val="0"/>
            <c:extLst>
              <c:ext xmlns:c16="http://schemas.microsoft.com/office/drawing/2014/chart" uri="{C3380CC4-5D6E-409C-BE32-E72D297353CC}">
                <c16:uniqueId val="{00000007-D3A9-476F-87FE-CD7F9D09568B}"/>
              </c:ext>
            </c:extLst>
          </c:dPt>
          <c:dPt>
            <c:idx val="8"/>
            <c:invertIfNegative val="0"/>
            <c:bubble3D val="0"/>
            <c:extLst>
              <c:ext xmlns:c16="http://schemas.microsoft.com/office/drawing/2014/chart" uri="{C3380CC4-5D6E-409C-BE32-E72D297353CC}">
                <c16:uniqueId val="{00000008-D3A9-476F-87FE-CD7F9D09568B}"/>
              </c:ext>
            </c:extLst>
          </c:dPt>
          <c:dPt>
            <c:idx val="9"/>
            <c:invertIfNegative val="0"/>
            <c:bubble3D val="0"/>
            <c:extLst>
              <c:ext xmlns:c16="http://schemas.microsoft.com/office/drawing/2014/chart" uri="{C3380CC4-5D6E-409C-BE32-E72D297353CC}">
                <c16:uniqueId val="{00000009-D3A9-476F-87FE-CD7F9D09568B}"/>
              </c:ext>
            </c:extLst>
          </c:dPt>
          <c:dPt>
            <c:idx val="10"/>
            <c:invertIfNegative val="0"/>
            <c:bubble3D val="0"/>
            <c:extLst>
              <c:ext xmlns:c16="http://schemas.microsoft.com/office/drawing/2014/chart" uri="{C3380CC4-5D6E-409C-BE32-E72D297353CC}">
                <c16:uniqueId val="{0000000A-D3A9-476F-87FE-CD7F9D09568B}"/>
              </c:ext>
            </c:extLst>
          </c:dPt>
          <c:dPt>
            <c:idx val="11"/>
            <c:invertIfNegative val="0"/>
            <c:bubble3D val="0"/>
            <c:extLst>
              <c:ext xmlns:c16="http://schemas.microsoft.com/office/drawing/2014/chart" uri="{C3380CC4-5D6E-409C-BE32-E72D297353CC}">
                <c16:uniqueId val="{0000000B-D3A9-476F-87FE-CD7F9D09568B}"/>
              </c:ext>
            </c:extLst>
          </c:dPt>
          <c:dPt>
            <c:idx val="12"/>
            <c:invertIfNegative val="0"/>
            <c:bubble3D val="0"/>
            <c:extLst>
              <c:ext xmlns:c16="http://schemas.microsoft.com/office/drawing/2014/chart" uri="{C3380CC4-5D6E-409C-BE32-E72D297353CC}">
                <c16:uniqueId val="{0000000C-D3A9-476F-87FE-CD7F9D09568B}"/>
              </c:ext>
            </c:extLst>
          </c:dPt>
          <c:dPt>
            <c:idx val="13"/>
            <c:invertIfNegative val="0"/>
            <c:bubble3D val="0"/>
            <c:extLst>
              <c:ext xmlns:c16="http://schemas.microsoft.com/office/drawing/2014/chart" uri="{C3380CC4-5D6E-409C-BE32-E72D297353CC}">
                <c16:uniqueId val="{0000000D-D3A9-476F-87FE-CD7F9D09568B}"/>
              </c:ext>
            </c:extLst>
          </c:dPt>
          <c:dPt>
            <c:idx val="14"/>
            <c:invertIfNegative val="0"/>
            <c:bubble3D val="0"/>
            <c:extLst>
              <c:ext xmlns:c16="http://schemas.microsoft.com/office/drawing/2014/chart" uri="{C3380CC4-5D6E-409C-BE32-E72D297353CC}">
                <c16:uniqueId val="{0000000E-D3A9-476F-87FE-CD7F9D09568B}"/>
              </c:ext>
            </c:extLst>
          </c:dPt>
          <c:dPt>
            <c:idx val="15"/>
            <c:invertIfNegative val="0"/>
            <c:bubble3D val="0"/>
            <c:extLst>
              <c:ext xmlns:c16="http://schemas.microsoft.com/office/drawing/2014/chart" uri="{C3380CC4-5D6E-409C-BE32-E72D297353CC}">
                <c16:uniqueId val="{0000000F-D3A9-476F-87FE-CD7F9D09568B}"/>
              </c:ext>
            </c:extLst>
          </c:dPt>
          <c:dPt>
            <c:idx val="16"/>
            <c:invertIfNegative val="0"/>
            <c:bubble3D val="0"/>
            <c:extLst>
              <c:ext xmlns:c16="http://schemas.microsoft.com/office/drawing/2014/chart" uri="{C3380CC4-5D6E-409C-BE32-E72D297353CC}">
                <c16:uniqueId val="{00000010-D3A9-476F-87FE-CD7F9D09568B}"/>
              </c:ext>
            </c:extLst>
          </c:dPt>
          <c:dPt>
            <c:idx val="17"/>
            <c:invertIfNegative val="0"/>
            <c:bubble3D val="0"/>
            <c:extLst>
              <c:ext xmlns:c16="http://schemas.microsoft.com/office/drawing/2014/chart" uri="{C3380CC4-5D6E-409C-BE32-E72D297353CC}">
                <c16:uniqueId val="{00000011-D3A9-476F-87FE-CD7F9D09568B}"/>
              </c:ext>
            </c:extLst>
          </c:dPt>
          <c:dPt>
            <c:idx val="19"/>
            <c:invertIfNegative val="0"/>
            <c:bubble3D val="0"/>
            <c:extLst>
              <c:ext xmlns:c16="http://schemas.microsoft.com/office/drawing/2014/chart" uri="{C3380CC4-5D6E-409C-BE32-E72D297353CC}">
                <c16:uniqueId val="{00000012-D3A9-476F-87FE-CD7F9D09568B}"/>
              </c:ext>
            </c:extLst>
          </c:dPt>
          <c:dPt>
            <c:idx val="28"/>
            <c:invertIfNegative val="0"/>
            <c:bubble3D val="0"/>
            <c:spPr>
              <a:solidFill>
                <a:srgbClr val="FBBB27"/>
              </a:solidFill>
              <a:ln>
                <a:noFill/>
              </a:ln>
              <a:effectLst/>
            </c:spPr>
            <c:extLst>
              <c:ext xmlns:c16="http://schemas.microsoft.com/office/drawing/2014/chart" uri="{C3380CC4-5D6E-409C-BE32-E72D297353CC}">
                <c16:uniqueId val="{00000014-D3A9-476F-87FE-CD7F9D09568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Nayarit</c:v>
                </c:pt>
                <c:pt idx="1">
                  <c:v>Guerrero</c:v>
                </c:pt>
                <c:pt idx="2">
                  <c:v>Campeche</c:v>
                </c:pt>
                <c:pt idx="3">
                  <c:v>Chiapas</c:v>
                </c:pt>
                <c:pt idx="4">
                  <c:v>Durango</c:v>
                </c:pt>
                <c:pt idx="5">
                  <c:v>Zacatecas</c:v>
                </c:pt>
                <c:pt idx="6">
                  <c:v>Veracruz</c:v>
                </c:pt>
                <c:pt idx="7">
                  <c:v>Tabasco</c:v>
                </c:pt>
                <c:pt idx="8">
                  <c:v>Tamaulipas</c:v>
                </c:pt>
                <c:pt idx="9">
                  <c:v>Tlaxcala</c:v>
                </c:pt>
                <c:pt idx="10">
                  <c:v>Chihuahua</c:v>
                </c:pt>
                <c:pt idx="11">
                  <c:v>Hidalgo</c:v>
                </c:pt>
                <c:pt idx="12">
                  <c:v>Baja California Sur</c:v>
                </c:pt>
                <c:pt idx="13">
                  <c:v>Quintana Roo</c:v>
                </c:pt>
                <c:pt idx="14">
                  <c:v>Coahuila</c:v>
                </c:pt>
                <c:pt idx="15">
                  <c:v>Sonora</c:v>
                </c:pt>
                <c:pt idx="16">
                  <c:v>Baja California</c:v>
                </c:pt>
                <c:pt idx="17">
                  <c:v>Puebla</c:v>
                </c:pt>
                <c:pt idx="18">
                  <c:v>Sinaloa</c:v>
                </c:pt>
                <c:pt idx="19">
                  <c:v>Guanajuato</c:v>
                </c:pt>
                <c:pt idx="20">
                  <c:v>Yucatán</c:v>
                </c:pt>
                <c:pt idx="21">
                  <c:v>Aguascalientes</c:v>
                </c:pt>
                <c:pt idx="22">
                  <c:v>San Luis Potosí</c:v>
                </c:pt>
                <c:pt idx="23">
                  <c:v>Oaxaca</c:v>
                </c:pt>
                <c:pt idx="24">
                  <c:v>Colima</c:v>
                </c:pt>
                <c:pt idx="25">
                  <c:v>Morelos</c:v>
                </c:pt>
                <c:pt idx="26">
                  <c:v>Estado de México</c:v>
                </c:pt>
                <c:pt idx="27">
                  <c:v>Michoacán</c:v>
                </c:pt>
                <c:pt idx="28">
                  <c:v>Querétaro</c:v>
                </c:pt>
                <c:pt idx="29">
                  <c:v>Jalisco</c:v>
                </c:pt>
                <c:pt idx="30">
                  <c:v>Nuevo León</c:v>
                </c:pt>
                <c:pt idx="31">
                  <c:v>Ciudad de México</c:v>
                </c:pt>
              </c:strCache>
            </c:strRef>
          </c:cat>
          <c:val>
            <c:numRef>
              <c:f>'F89'!$D$7:$D$38</c:f>
              <c:numCache>
                <c:formatCode>0.00</c:formatCode>
                <c:ptCount val="32"/>
                <c:pt idx="0">
                  <c:v>0.78700125762800965</c:v>
                </c:pt>
                <c:pt idx="1">
                  <c:v>0.82327700472067034</c:v>
                </c:pt>
                <c:pt idx="2">
                  <c:v>1.0162126567253971</c:v>
                </c:pt>
                <c:pt idx="3">
                  <c:v>1.4165479717512004</c:v>
                </c:pt>
                <c:pt idx="4">
                  <c:v>3.2380763236176651</c:v>
                </c:pt>
                <c:pt idx="5">
                  <c:v>4.2306476577623622</c:v>
                </c:pt>
                <c:pt idx="6">
                  <c:v>4.2410584645224274</c:v>
                </c:pt>
                <c:pt idx="7">
                  <c:v>5.1093157761522292</c:v>
                </c:pt>
                <c:pt idx="8">
                  <c:v>5.2472997119508635</c:v>
                </c:pt>
                <c:pt idx="9">
                  <c:v>5.864470617902616</c:v>
                </c:pt>
                <c:pt idx="10">
                  <c:v>6.3739517837105693</c:v>
                </c:pt>
                <c:pt idx="11">
                  <c:v>6.8836209157182573</c:v>
                </c:pt>
                <c:pt idx="12">
                  <c:v>7.6130635094446397</c:v>
                </c:pt>
                <c:pt idx="13">
                  <c:v>8.3108692516240321</c:v>
                </c:pt>
                <c:pt idx="14">
                  <c:v>8.502215141941333</c:v>
                </c:pt>
                <c:pt idx="15">
                  <c:v>9.2173422978570994</c:v>
                </c:pt>
                <c:pt idx="16">
                  <c:v>9.5010256916117957</c:v>
                </c:pt>
                <c:pt idx="17">
                  <c:v>10.087911563864735</c:v>
                </c:pt>
                <c:pt idx="18">
                  <c:v>10.539723258805779</c:v>
                </c:pt>
                <c:pt idx="19">
                  <c:v>11.66234026238322</c:v>
                </c:pt>
                <c:pt idx="20">
                  <c:v>12.086669477936455</c:v>
                </c:pt>
                <c:pt idx="21">
                  <c:v>12.717064392855553</c:v>
                </c:pt>
                <c:pt idx="22">
                  <c:v>14.05501625286942</c:v>
                </c:pt>
                <c:pt idx="23">
                  <c:v>16.744561233040368</c:v>
                </c:pt>
                <c:pt idx="24">
                  <c:v>16.82103198325143</c:v>
                </c:pt>
                <c:pt idx="25">
                  <c:v>18.787996250311487</c:v>
                </c:pt>
                <c:pt idx="26">
                  <c:v>23.542303751268953</c:v>
                </c:pt>
                <c:pt idx="27">
                  <c:v>23.789763598614933</c:v>
                </c:pt>
                <c:pt idx="28">
                  <c:v>28.136153975325932</c:v>
                </c:pt>
                <c:pt idx="29">
                  <c:v>29.546710226044347</c:v>
                </c:pt>
                <c:pt idx="30">
                  <c:v>32.350486983266485</c:v>
                </c:pt>
                <c:pt idx="31">
                  <c:v>91.4605823160189</c:v>
                </c:pt>
              </c:numCache>
            </c:numRef>
          </c:val>
          <c:extLst>
            <c:ext xmlns:c16="http://schemas.microsoft.com/office/drawing/2014/chart" uri="{C3380CC4-5D6E-409C-BE32-E72D297353CC}">
              <c16:uniqueId val="{00000015-D3A9-476F-87FE-CD7F9D09568B}"/>
            </c:ext>
          </c:extLst>
        </c:ser>
        <c:dLbls>
          <c:showLegendKey val="0"/>
          <c:showVal val="0"/>
          <c:showCatName val="0"/>
          <c:showSerName val="0"/>
          <c:showPercent val="0"/>
          <c:showBubbleSize val="0"/>
        </c:dLbls>
        <c:gapWidth val="75"/>
        <c:axId val="231107584"/>
        <c:axId val="231125760"/>
      </c:barChart>
      <c:catAx>
        <c:axId val="23110758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31125760"/>
        <c:crosses val="autoZero"/>
        <c:auto val="1"/>
        <c:lblAlgn val="ctr"/>
        <c:lblOffset val="100"/>
        <c:noMultiLvlLbl val="0"/>
      </c:catAx>
      <c:valAx>
        <c:axId val="231125760"/>
        <c:scaling>
          <c:orientation val="minMax"/>
        </c:scaling>
        <c:delete val="1"/>
        <c:axPos val="b"/>
        <c:numFmt formatCode="0.00" sourceLinked="1"/>
        <c:majorTickMark val="none"/>
        <c:minorTickMark val="none"/>
        <c:tickLblPos val="nextTo"/>
        <c:crossAx val="231107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887-4FA1-B6C5-95360AC91177}"/>
              </c:ext>
            </c:extLst>
          </c:dPt>
          <c:dPt>
            <c:idx val="1"/>
            <c:invertIfNegative val="0"/>
            <c:bubble3D val="0"/>
            <c:extLst>
              <c:ext xmlns:c16="http://schemas.microsoft.com/office/drawing/2014/chart" uri="{C3380CC4-5D6E-409C-BE32-E72D297353CC}">
                <c16:uniqueId val="{00000001-8887-4FA1-B6C5-95360AC91177}"/>
              </c:ext>
            </c:extLst>
          </c:dPt>
          <c:dPt>
            <c:idx val="2"/>
            <c:invertIfNegative val="0"/>
            <c:bubble3D val="0"/>
            <c:extLst>
              <c:ext xmlns:c16="http://schemas.microsoft.com/office/drawing/2014/chart" uri="{C3380CC4-5D6E-409C-BE32-E72D297353CC}">
                <c16:uniqueId val="{00000002-8887-4FA1-B6C5-95360AC91177}"/>
              </c:ext>
            </c:extLst>
          </c:dPt>
          <c:dPt>
            <c:idx val="3"/>
            <c:invertIfNegative val="0"/>
            <c:bubble3D val="0"/>
            <c:extLst>
              <c:ext xmlns:c16="http://schemas.microsoft.com/office/drawing/2014/chart" uri="{C3380CC4-5D6E-409C-BE32-E72D297353CC}">
                <c16:uniqueId val="{00000003-8887-4FA1-B6C5-95360AC91177}"/>
              </c:ext>
            </c:extLst>
          </c:dPt>
          <c:dPt>
            <c:idx val="4"/>
            <c:invertIfNegative val="0"/>
            <c:bubble3D val="0"/>
            <c:extLst>
              <c:ext xmlns:c16="http://schemas.microsoft.com/office/drawing/2014/chart" uri="{C3380CC4-5D6E-409C-BE32-E72D297353CC}">
                <c16:uniqueId val="{00000004-8887-4FA1-B6C5-95360AC91177}"/>
              </c:ext>
            </c:extLst>
          </c:dPt>
          <c:dPt>
            <c:idx val="5"/>
            <c:invertIfNegative val="0"/>
            <c:bubble3D val="0"/>
            <c:extLst>
              <c:ext xmlns:c16="http://schemas.microsoft.com/office/drawing/2014/chart" uri="{C3380CC4-5D6E-409C-BE32-E72D297353CC}">
                <c16:uniqueId val="{00000005-8887-4FA1-B6C5-95360AC91177}"/>
              </c:ext>
            </c:extLst>
          </c:dPt>
          <c:dPt>
            <c:idx val="6"/>
            <c:invertIfNegative val="0"/>
            <c:bubble3D val="0"/>
            <c:extLst>
              <c:ext xmlns:c16="http://schemas.microsoft.com/office/drawing/2014/chart" uri="{C3380CC4-5D6E-409C-BE32-E72D297353CC}">
                <c16:uniqueId val="{00000006-8887-4FA1-B6C5-95360AC91177}"/>
              </c:ext>
            </c:extLst>
          </c:dPt>
          <c:dPt>
            <c:idx val="7"/>
            <c:invertIfNegative val="0"/>
            <c:bubble3D val="0"/>
            <c:extLst>
              <c:ext xmlns:c16="http://schemas.microsoft.com/office/drawing/2014/chart" uri="{C3380CC4-5D6E-409C-BE32-E72D297353CC}">
                <c16:uniqueId val="{00000007-8887-4FA1-B6C5-95360AC91177}"/>
              </c:ext>
            </c:extLst>
          </c:dPt>
          <c:dPt>
            <c:idx val="8"/>
            <c:invertIfNegative val="0"/>
            <c:bubble3D val="0"/>
            <c:extLst>
              <c:ext xmlns:c16="http://schemas.microsoft.com/office/drawing/2014/chart" uri="{C3380CC4-5D6E-409C-BE32-E72D297353CC}">
                <c16:uniqueId val="{00000008-8887-4FA1-B6C5-95360AC91177}"/>
              </c:ext>
            </c:extLst>
          </c:dPt>
          <c:dPt>
            <c:idx val="9"/>
            <c:invertIfNegative val="0"/>
            <c:bubble3D val="0"/>
            <c:extLst>
              <c:ext xmlns:c16="http://schemas.microsoft.com/office/drawing/2014/chart" uri="{C3380CC4-5D6E-409C-BE32-E72D297353CC}">
                <c16:uniqueId val="{00000009-8887-4FA1-B6C5-95360AC91177}"/>
              </c:ext>
            </c:extLst>
          </c:dPt>
          <c:dPt>
            <c:idx val="10"/>
            <c:invertIfNegative val="0"/>
            <c:bubble3D val="0"/>
            <c:extLst>
              <c:ext xmlns:c16="http://schemas.microsoft.com/office/drawing/2014/chart" uri="{C3380CC4-5D6E-409C-BE32-E72D297353CC}">
                <c16:uniqueId val="{0000000A-8887-4FA1-B6C5-95360AC91177}"/>
              </c:ext>
            </c:extLst>
          </c:dPt>
          <c:dPt>
            <c:idx val="11"/>
            <c:invertIfNegative val="0"/>
            <c:bubble3D val="0"/>
            <c:extLst>
              <c:ext xmlns:c16="http://schemas.microsoft.com/office/drawing/2014/chart" uri="{C3380CC4-5D6E-409C-BE32-E72D297353CC}">
                <c16:uniqueId val="{0000000B-8887-4FA1-B6C5-95360AC91177}"/>
              </c:ext>
            </c:extLst>
          </c:dPt>
          <c:dPt>
            <c:idx val="12"/>
            <c:invertIfNegative val="0"/>
            <c:bubble3D val="0"/>
            <c:extLst>
              <c:ext xmlns:c16="http://schemas.microsoft.com/office/drawing/2014/chart" uri="{C3380CC4-5D6E-409C-BE32-E72D297353CC}">
                <c16:uniqueId val="{0000000C-8887-4FA1-B6C5-95360AC91177}"/>
              </c:ext>
            </c:extLst>
          </c:dPt>
          <c:dPt>
            <c:idx val="13"/>
            <c:invertIfNegative val="0"/>
            <c:bubble3D val="0"/>
            <c:extLst>
              <c:ext xmlns:c16="http://schemas.microsoft.com/office/drawing/2014/chart" uri="{C3380CC4-5D6E-409C-BE32-E72D297353CC}">
                <c16:uniqueId val="{0000000D-8887-4FA1-B6C5-95360AC91177}"/>
              </c:ext>
            </c:extLst>
          </c:dPt>
          <c:dPt>
            <c:idx val="14"/>
            <c:invertIfNegative val="0"/>
            <c:bubble3D val="0"/>
            <c:extLst>
              <c:ext xmlns:c16="http://schemas.microsoft.com/office/drawing/2014/chart" uri="{C3380CC4-5D6E-409C-BE32-E72D297353CC}">
                <c16:uniqueId val="{0000000E-8887-4FA1-B6C5-95360AC91177}"/>
              </c:ext>
            </c:extLst>
          </c:dPt>
          <c:dPt>
            <c:idx val="15"/>
            <c:invertIfNegative val="0"/>
            <c:bubble3D val="0"/>
            <c:extLst>
              <c:ext xmlns:c16="http://schemas.microsoft.com/office/drawing/2014/chart" uri="{C3380CC4-5D6E-409C-BE32-E72D297353CC}">
                <c16:uniqueId val="{0000000F-8887-4FA1-B6C5-95360AC91177}"/>
              </c:ext>
            </c:extLst>
          </c:dPt>
          <c:dPt>
            <c:idx val="16"/>
            <c:invertIfNegative val="0"/>
            <c:bubble3D val="0"/>
            <c:extLst>
              <c:ext xmlns:c16="http://schemas.microsoft.com/office/drawing/2014/chart" uri="{C3380CC4-5D6E-409C-BE32-E72D297353CC}">
                <c16:uniqueId val="{00000010-8887-4FA1-B6C5-95360AC91177}"/>
              </c:ext>
            </c:extLst>
          </c:dPt>
          <c:dPt>
            <c:idx val="17"/>
            <c:invertIfNegative val="0"/>
            <c:bubble3D val="0"/>
            <c:extLst>
              <c:ext xmlns:c16="http://schemas.microsoft.com/office/drawing/2014/chart" uri="{C3380CC4-5D6E-409C-BE32-E72D297353CC}">
                <c16:uniqueId val="{00000011-8887-4FA1-B6C5-95360AC91177}"/>
              </c:ext>
            </c:extLst>
          </c:dPt>
          <c:dPt>
            <c:idx val="19"/>
            <c:invertIfNegative val="0"/>
            <c:bubble3D val="0"/>
            <c:extLst>
              <c:ext xmlns:c16="http://schemas.microsoft.com/office/drawing/2014/chart" uri="{C3380CC4-5D6E-409C-BE32-E72D297353CC}">
                <c16:uniqueId val="{00000012-8887-4FA1-B6C5-95360AC91177}"/>
              </c:ext>
            </c:extLst>
          </c:dPt>
          <c:dPt>
            <c:idx val="28"/>
            <c:invertIfNegative val="0"/>
            <c:bubble3D val="0"/>
            <c:extLst>
              <c:ext xmlns:c16="http://schemas.microsoft.com/office/drawing/2014/chart" uri="{C3380CC4-5D6E-409C-BE32-E72D297353CC}">
                <c16:uniqueId val="{00000013-8887-4FA1-B6C5-95360AC91177}"/>
              </c:ext>
            </c:extLst>
          </c:dPt>
          <c:dPt>
            <c:idx val="29"/>
            <c:invertIfNegative val="0"/>
            <c:bubble3D val="0"/>
            <c:spPr>
              <a:solidFill>
                <a:srgbClr val="FBBB27"/>
              </a:solidFill>
              <a:ln>
                <a:noFill/>
              </a:ln>
              <a:effectLst/>
            </c:spPr>
            <c:extLst>
              <c:ext xmlns:c16="http://schemas.microsoft.com/office/drawing/2014/chart" uri="{C3380CC4-5D6E-409C-BE32-E72D297353CC}">
                <c16:uniqueId val="{00000015-8887-4FA1-B6C5-95360AC9117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Nayarit</c:v>
                </c:pt>
                <c:pt idx="1">
                  <c:v>Guerrero</c:v>
                </c:pt>
                <c:pt idx="2">
                  <c:v>Campeche</c:v>
                </c:pt>
                <c:pt idx="3">
                  <c:v>Chiapas</c:v>
                </c:pt>
                <c:pt idx="4">
                  <c:v>Durango</c:v>
                </c:pt>
                <c:pt idx="5">
                  <c:v>Zacatecas</c:v>
                </c:pt>
                <c:pt idx="6">
                  <c:v>Veracruz</c:v>
                </c:pt>
                <c:pt idx="7">
                  <c:v>Tabasco</c:v>
                </c:pt>
                <c:pt idx="8">
                  <c:v>Tamaulipas</c:v>
                </c:pt>
                <c:pt idx="9">
                  <c:v>Tlaxcala</c:v>
                </c:pt>
                <c:pt idx="10">
                  <c:v>Chihuahua</c:v>
                </c:pt>
                <c:pt idx="11">
                  <c:v>Hidalgo</c:v>
                </c:pt>
                <c:pt idx="12">
                  <c:v>Baja California Sur</c:v>
                </c:pt>
                <c:pt idx="13">
                  <c:v>Quintana Roo</c:v>
                </c:pt>
                <c:pt idx="14">
                  <c:v>Coahuila</c:v>
                </c:pt>
                <c:pt idx="15">
                  <c:v>Sonora</c:v>
                </c:pt>
                <c:pt idx="16">
                  <c:v>Baja California</c:v>
                </c:pt>
                <c:pt idx="17">
                  <c:v>Puebla</c:v>
                </c:pt>
                <c:pt idx="18">
                  <c:v>Sinaloa</c:v>
                </c:pt>
                <c:pt idx="19">
                  <c:v>Guanajuato</c:v>
                </c:pt>
                <c:pt idx="20">
                  <c:v>Yucatán</c:v>
                </c:pt>
                <c:pt idx="21">
                  <c:v>Aguascalientes</c:v>
                </c:pt>
                <c:pt idx="22">
                  <c:v>San Luis Potosí</c:v>
                </c:pt>
                <c:pt idx="23">
                  <c:v>Oaxaca</c:v>
                </c:pt>
                <c:pt idx="24">
                  <c:v>Colima</c:v>
                </c:pt>
                <c:pt idx="25">
                  <c:v>Morelos</c:v>
                </c:pt>
                <c:pt idx="26">
                  <c:v>Estado de México</c:v>
                </c:pt>
                <c:pt idx="27">
                  <c:v>Michoacán</c:v>
                </c:pt>
                <c:pt idx="28">
                  <c:v>Querétaro</c:v>
                </c:pt>
                <c:pt idx="29">
                  <c:v>Jalisco</c:v>
                </c:pt>
                <c:pt idx="30">
                  <c:v>Nuevo León</c:v>
                </c:pt>
                <c:pt idx="31">
                  <c:v>Ciudad de México</c:v>
                </c:pt>
              </c:strCache>
            </c:strRef>
          </c:cat>
          <c:val>
            <c:numRef>
              <c:f>'F89'!$D$7:$D$38</c:f>
              <c:numCache>
                <c:formatCode>0.00</c:formatCode>
                <c:ptCount val="32"/>
                <c:pt idx="0">
                  <c:v>0.78700125762800965</c:v>
                </c:pt>
                <c:pt idx="1">
                  <c:v>0.82327700472067034</c:v>
                </c:pt>
                <c:pt idx="2">
                  <c:v>1.0162126567253971</c:v>
                </c:pt>
                <c:pt idx="3">
                  <c:v>1.4165479717512004</c:v>
                </c:pt>
                <c:pt idx="4">
                  <c:v>3.2380763236176651</c:v>
                </c:pt>
                <c:pt idx="5">
                  <c:v>4.2306476577623622</c:v>
                </c:pt>
                <c:pt idx="6">
                  <c:v>4.2410584645224274</c:v>
                </c:pt>
                <c:pt idx="7">
                  <c:v>5.1093157761522292</c:v>
                </c:pt>
                <c:pt idx="8">
                  <c:v>5.2472997119508635</c:v>
                </c:pt>
                <c:pt idx="9">
                  <c:v>5.864470617902616</c:v>
                </c:pt>
                <c:pt idx="10">
                  <c:v>6.3739517837105693</c:v>
                </c:pt>
                <c:pt idx="11">
                  <c:v>6.8836209157182573</c:v>
                </c:pt>
                <c:pt idx="12">
                  <c:v>7.6130635094446397</c:v>
                </c:pt>
                <c:pt idx="13">
                  <c:v>8.3108692516240321</c:v>
                </c:pt>
                <c:pt idx="14">
                  <c:v>8.502215141941333</c:v>
                </c:pt>
                <c:pt idx="15">
                  <c:v>9.2173422978570994</c:v>
                </c:pt>
                <c:pt idx="16">
                  <c:v>9.5010256916117957</c:v>
                </c:pt>
                <c:pt idx="17">
                  <c:v>10.087911563864735</c:v>
                </c:pt>
                <c:pt idx="18">
                  <c:v>10.539723258805779</c:v>
                </c:pt>
                <c:pt idx="19">
                  <c:v>11.66234026238322</c:v>
                </c:pt>
                <c:pt idx="20">
                  <c:v>12.086669477936455</c:v>
                </c:pt>
                <c:pt idx="21">
                  <c:v>12.717064392855553</c:v>
                </c:pt>
                <c:pt idx="22">
                  <c:v>14.05501625286942</c:v>
                </c:pt>
                <c:pt idx="23">
                  <c:v>16.744561233040368</c:v>
                </c:pt>
                <c:pt idx="24">
                  <c:v>16.82103198325143</c:v>
                </c:pt>
                <c:pt idx="25">
                  <c:v>18.787996250311487</c:v>
                </c:pt>
                <c:pt idx="26">
                  <c:v>23.542303751268953</c:v>
                </c:pt>
                <c:pt idx="27">
                  <c:v>23.789763598614933</c:v>
                </c:pt>
                <c:pt idx="28">
                  <c:v>28.136153975325932</c:v>
                </c:pt>
                <c:pt idx="29">
                  <c:v>29.546710226044347</c:v>
                </c:pt>
                <c:pt idx="30">
                  <c:v>32.350486983266485</c:v>
                </c:pt>
                <c:pt idx="31">
                  <c:v>91.4605823160189</c:v>
                </c:pt>
              </c:numCache>
            </c:numRef>
          </c:val>
          <c:extLst>
            <c:ext xmlns:c16="http://schemas.microsoft.com/office/drawing/2014/chart" uri="{C3380CC4-5D6E-409C-BE32-E72D297353CC}">
              <c16:uniqueId val="{00000016-8887-4FA1-B6C5-95360AC91177}"/>
            </c:ext>
          </c:extLst>
        </c:ser>
        <c:dLbls>
          <c:showLegendKey val="0"/>
          <c:showVal val="0"/>
          <c:showCatName val="0"/>
          <c:showSerName val="0"/>
          <c:showPercent val="0"/>
          <c:showBubbleSize val="0"/>
        </c:dLbls>
        <c:gapWidth val="75"/>
        <c:axId val="231179776"/>
        <c:axId val="231181312"/>
      </c:barChart>
      <c:catAx>
        <c:axId val="23117977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31181312"/>
        <c:crosses val="autoZero"/>
        <c:auto val="1"/>
        <c:lblAlgn val="ctr"/>
        <c:lblOffset val="100"/>
        <c:noMultiLvlLbl val="0"/>
      </c:catAx>
      <c:valAx>
        <c:axId val="231181312"/>
        <c:scaling>
          <c:orientation val="minMax"/>
        </c:scaling>
        <c:delete val="1"/>
        <c:axPos val="b"/>
        <c:numFmt formatCode="0.00" sourceLinked="1"/>
        <c:majorTickMark val="none"/>
        <c:minorTickMark val="none"/>
        <c:tickLblPos val="nextTo"/>
        <c:crossAx val="231179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69DB-452E-AA93-07B1679C8D3A}"/>
              </c:ext>
            </c:extLst>
          </c:dPt>
          <c:dPt>
            <c:idx val="1"/>
            <c:invertIfNegative val="0"/>
            <c:bubble3D val="0"/>
            <c:extLst>
              <c:ext xmlns:c16="http://schemas.microsoft.com/office/drawing/2014/chart" uri="{C3380CC4-5D6E-409C-BE32-E72D297353CC}">
                <c16:uniqueId val="{00000003-69DB-452E-AA93-07B1679C8D3A}"/>
              </c:ext>
            </c:extLst>
          </c:dPt>
          <c:dPt>
            <c:idx val="2"/>
            <c:invertIfNegative val="0"/>
            <c:bubble3D val="0"/>
            <c:extLst>
              <c:ext xmlns:c16="http://schemas.microsoft.com/office/drawing/2014/chart" uri="{C3380CC4-5D6E-409C-BE32-E72D297353CC}">
                <c16:uniqueId val="{00000005-69DB-452E-AA93-07B1679C8D3A}"/>
              </c:ext>
            </c:extLst>
          </c:dPt>
          <c:dPt>
            <c:idx val="3"/>
            <c:invertIfNegative val="0"/>
            <c:bubble3D val="0"/>
            <c:extLst>
              <c:ext xmlns:c16="http://schemas.microsoft.com/office/drawing/2014/chart" uri="{C3380CC4-5D6E-409C-BE32-E72D297353CC}">
                <c16:uniqueId val="{00000007-69DB-452E-AA93-07B1679C8D3A}"/>
              </c:ext>
            </c:extLst>
          </c:dPt>
          <c:dPt>
            <c:idx val="4"/>
            <c:invertIfNegative val="0"/>
            <c:bubble3D val="0"/>
            <c:extLst>
              <c:ext xmlns:c16="http://schemas.microsoft.com/office/drawing/2014/chart" uri="{C3380CC4-5D6E-409C-BE32-E72D297353CC}">
                <c16:uniqueId val="{00000009-69DB-452E-AA93-07B1679C8D3A}"/>
              </c:ext>
            </c:extLst>
          </c:dPt>
          <c:dPt>
            <c:idx val="5"/>
            <c:invertIfNegative val="0"/>
            <c:bubble3D val="0"/>
            <c:extLst>
              <c:ext xmlns:c16="http://schemas.microsoft.com/office/drawing/2014/chart" uri="{C3380CC4-5D6E-409C-BE32-E72D297353CC}">
                <c16:uniqueId val="{0000000B-69DB-452E-AA93-07B1679C8D3A}"/>
              </c:ext>
            </c:extLst>
          </c:dPt>
          <c:dPt>
            <c:idx val="6"/>
            <c:invertIfNegative val="0"/>
            <c:bubble3D val="0"/>
            <c:extLst>
              <c:ext xmlns:c16="http://schemas.microsoft.com/office/drawing/2014/chart" uri="{C3380CC4-5D6E-409C-BE32-E72D297353CC}">
                <c16:uniqueId val="{0000000D-69DB-452E-AA93-07B1679C8D3A}"/>
              </c:ext>
            </c:extLst>
          </c:dPt>
          <c:dPt>
            <c:idx val="7"/>
            <c:invertIfNegative val="0"/>
            <c:bubble3D val="0"/>
            <c:extLst>
              <c:ext xmlns:c16="http://schemas.microsoft.com/office/drawing/2014/chart" uri="{C3380CC4-5D6E-409C-BE32-E72D297353CC}">
                <c16:uniqueId val="{0000000F-69DB-452E-AA93-07B1679C8D3A}"/>
              </c:ext>
            </c:extLst>
          </c:dPt>
          <c:dPt>
            <c:idx val="8"/>
            <c:invertIfNegative val="0"/>
            <c:bubble3D val="0"/>
            <c:extLst>
              <c:ext xmlns:c16="http://schemas.microsoft.com/office/drawing/2014/chart" uri="{C3380CC4-5D6E-409C-BE32-E72D297353CC}">
                <c16:uniqueId val="{00000011-69DB-452E-AA93-07B1679C8D3A}"/>
              </c:ext>
            </c:extLst>
          </c:dPt>
          <c:dPt>
            <c:idx val="9"/>
            <c:invertIfNegative val="0"/>
            <c:bubble3D val="0"/>
            <c:extLst>
              <c:ext xmlns:c16="http://schemas.microsoft.com/office/drawing/2014/chart" uri="{C3380CC4-5D6E-409C-BE32-E72D297353CC}">
                <c16:uniqueId val="{00000013-69DB-452E-AA93-07B1679C8D3A}"/>
              </c:ext>
            </c:extLst>
          </c:dPt>
          <c:dPt>
            <c:idx val="10"/>
            <c:invertIfNegative val="0"/>
            <c:bubble3D val="0"/>
            <c:extLst>
              <c:ext xmlns:c16="http://schemas.microsoft.com/office/drawing/2014/chart" uri="{C3380CC4-5D6E-409C-BE32-E72D297353CC}">
                <c16:uniqueId val="{00000015-69DB-452E-AA93-07B1679C8D3A}"/>
              </c:ext>
            </c:extLst>
          </c:dPt>
          <c:dPt>
            <c:idx val="11"/>
            <c:invertIfNegative val="0"/>
            <c:bubble3D val="0"/>
            <c:extLst>
              <c:ext xmlns:c16="http://schemas.microsoft.com/office/drawing/2014/chart" uri="{C3380CC4-5D6E-409C-BE32-E72D297353CC}">
                <c16:uniqueId val="{00000017-69DB-452E-AA93-07B1679C8D3A}"/>
              </c:ext>
            </c:extLst>
          </c:dPt>
          <c:dPt>
            <c:idx val="12"/>
            <c:invertIfNegative val="0"/>
            <c:bubble3D val="0"/>
            <c:extLst>
              <c:ext xmlns:c16="http://schemas.microsoft.com/office/drawing/2014/chart" uri="{C3380CC4-5D6E-409C-BE32-E72D297353CC}">
                <c16:uniqueId val="{00000019-69DB-452E-AA93-07B1679C8D3A}"/>
              </c:ext>
            </c:extLst>
          </c:dPt>
          <c:dPt>
            <c:idx val="13"/>
            <c:invertIfNegative val="0"/>
            <c:bubble3D val="0"/>
            <c:extLst>
              <c:ext xmlns:c16="http://schemas.microsoft.com/office/drawing/2014/chart" uri="{C3380CC4-5D6E-409C-BE32-E72D297353CC}">
                <c16:uniqueId val="{0000001B-69DB-452E-AA93-07B1679C8D3A}"/>
              </c:ext>
            </c:extLst>
          </c:dPt>
          <c:dPt>
            <c:idx val="14"/>
            <c:invertIfNegative val="0"/>
            <c:bubble3D val="0"/>
            <c:extLst>
              <c:ext xmlns:c16="http://schemas.microsoft.com/office/drawing/2014/chart" uri="{C3380CC4-5D6E-409C-BE32-E72D297353CC}">
                <c16:uniqueId val="{0000001D-69DB-452E-AA93-07B1679C8D3A}"/>
              </c:ext>
            </c:extLst>
          </c:dPt>
          <c:dPt>
            <c:idx val="15"/>
            <c:invertIfNegative val="0"/>
            <c:bubble3D val="0"/>
            <c:extLst>
              <c:ext xmlns:c16="http://schemas.microsoft.com/office/drawing/2014/chart" uri="{C3380CC4-5D6E-409C-BE32-E72D297353CC}">
                <c16:uniqueId val="{0000001F-69DB-452E-AA93-07B1679C8D3A}"/>
              </c:ext>
            </c:extLst>
          </c:dPt>
          <c:dPt>
            <c:idx val="16"/>
            <c:invertIfNegative val="0"/>
            <c:bubble3D val="0"/>
            <c:extLst>
              <c:ext xmlns:c16="http://schemas.microsoft.com/office/drawing/2014/chart" uri="{C3380CC4-5D6E-409C-BE32-E72D297353CC}">
                <c16:uniqueId val="{00000021-69DB-452E-AA93-07B1679C8D3A}"/>
              </c:ext>
            </c:extLst>
          </c:dPt>
          <c:dPt>
            <c:idx val="17"/>
            <c:invertIfNegative val="0"/>
            <c:bubble3D val="0"/>
            <c:extLst>
              <c:ext xmlns:c16="http://schemas.microsoft.com/office/drawing/2014/chart" uri="{C3380CC4-5D6E-409C-BE32-E72D297353CC}">
                <c16:uniqueId val="{00000023-69DB-452E-AA93-07B1679C8D3A}"/>
              </c:ext>
            </c:extLst>
          </c:dPt>
          <c:dPt>
            <c:idx val="19"/>
            <c:invertIfNegative val="0"/>
            <c:bubble3D val="0"/>
            <c:extLst>
              <c:ext xmlns:c16="http://schemas.microsoft.com/office/drawing/2014/chart" uri="{C3380CC4-5D6E-409C-BE32-E72D297353CC}">
                <c16:uniqueId val="{00000025-69DB-452E-AA93-07B1679C8D3A}"/>
              </c:ext>
            </c:extLst>
          </c:dPt>
          <c:dPt>
            <c:idx val="28"/>
            <c:invertIfNegative val="0"/>
            <c:bubble3D val="0"/>
            <c:extLst>
              <c:ext xmlns:c16="http://schemas.microsoft.com/office/drawing/2014/chart" uri="{C3380CC4-5D6E-409C-BE32-E72D297353CC}">
                <c16:uniqueId val="{00000027-69DB-452E-AA93-07B1679C8D3A}"/>
              </c:ext>
            </c:extLst>
          </c:dPt>
          <c:dPt>
            <c:idx val="29"/>
            <c:invertIfNegative val="0"/>
            <c:bubble3D val="0"/>
            <c:spPr>
              <a:solidFill>
                <a:srgbClr val="FBBB27"/>
              </a:solidFill>
              <a:ln>
                <a:noFill/>
              </a:ln>
              <a:effectLst/>
            </c:spPr>
            <c:extLst>
              <c:ext xmlns:c16="http://schemas.microsoft.com/office/drawing/2014/chart" uri="{C3380CC4-5D6E-409C-BE32-E72D297353CC}">
                <c16:uniqueId val="{00000029-69DB-452E-AA93-07B1679C8D3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Nayarit</c:v>
                </c:pt>
                <c:pt idx="1">
                  <c:v>Guerrero</c:v>
                </c:pt>
                <c:pt idx="2">
                  <c:v>Campeche</c:v>
                </c:pt>
                <c:pt idx="3">
                  <c:v>Chiapas</c:v>
                </c:pt>
                <c:pt idx="4">
                  <c:v>Durango</c:v>
                </c:pt>
                <c:pt idx="5">
                  <c:v>Zacatecas</c:v>
                </c:pt>
                <c:pt idx="6">
                  <c:v>Veracruz</c:v>
                </c:pt>
                <c:pt idx="7">
                  <c:v>Tabasco</c:v>
                </c:pt>
                <c:pt idx="8">
                  <c:v>Tamaulipas</c:v>
                </c:pt>
                <c:pt idx="9">
                  <c:v>Tlaxcala</c:v>
                </c:pt>
                <c:pt idx="10">
                  <c:v>Chihuahua</c:v>
                </c:pt>
                <c:pt idx="11">
                  <c:v>Hidalgo</c:v>
                </c:pt>
                <c:pt idx="12">
                  <c:v>Baja California Sur</c:v>
                </c:pt>
                <c:pt idx="13">
                  <c:v>Quintana Roo</c:v>
                </c:pt>
                <c:pt idx="14">
                  <c:v>Coahuila</c:v>
                </c:pt>
                <c:pt idx="15">
                  <c:v>Sonora</c:v>
                </c:pt>
                <c:pt idx="16">
                  <c:v>Baja California</c:v>
                </c:pt>
                <c:pt idx="17">
                  <c:v>Puebla</c:v>
                </c:pt>
                <c:pt idx="18">
                  <c:v>Sinaloa</c:v>
                </c:pt>
                <c:pt idx="19">
                  <c:v>Guanajuato</c:v>
                </c:pt>
                <c:pt idx="20">
                  <c:v>Yucatán</c:v>
                </c:pt>
                <c:pt idx="21">
                  <c:v>Aguascalientes</c:v>
                </c:pt>
                <c:pt idx="22">
                  <c:v>San Luis Potosí</c:v>
                </c:pt>
                <c:pt idx="23">
                  <c:v>Oaxaca</c:v>
                </c:pt>
                <c:pt idx="24">
                  <c:v>Colima</c:v>
                </c:pt>
                <c:pt idx="25">
                  <c:v>Morelos</c:v>
                </c:pt>
                <c:pt idx="26">
                  <c:v>Estado de México</c:v>
                </c:pt>
                <c:pt idx="27">
                  <c:v>Michoacán</c:v>
                </c:pt>
                <c:pt idx="28">
                  <c:v>Querétaro</c:v>
                </c:pt>
                <c:pt idx="29">
                  <c:v>Jalisco</c:v>
                </c:pt>
                <c:pt idx="30">
                  <c:v>Nuevo León</c:v>
                </c:pt>
                <c:pt idx="31">
                  <c:v>Ciudad de México</c:v>
                </c:pt>
              </c:strCache>
            </c:strRef>
          </c:cat>
          <c:val>
            <c:numRef>
              <c:f>'F89'!$D$7:$D$38</c:f>
              <c:numCache>
                <c:formatCode>0.00</c:formatCode>
                <c:ptCount val="32"/>
                <c:pt idx="0">
                  <c:v>0.78700125762800965</c:v>
                </c:pt>
                <c:pt idx="1">
                  <c:v>0.82327700472067034</c:v>
                </c:pt>
                <c:pt idx="2">
                  <c:v>1.0162126567253971</c:v>
                </c:pt>
                <c:pt idx="3">
                  <c:v>1.4165479717512004</c:v>
                </c:pt>
                <c:pt idx="4">
                  <c:v>3.2380763236176651</c:v>
                </c:pt>
                <c:pt idx="5">
                  <c:v>4.2306476577623622</c:v>
                </c:pt>
                <c:pt idx="6">
                  <c:v>4.2410584645224274</c:v>
                </c:pt>
                <c:pt idx="7">
                  <c:v>5.1093157761522292</c:v>
                </c:pt>
                <c:pt idx="8">
                  <c:v>5.2472997119508635</c:v>
                </c:pt>
                <c:pt idx="9">
                  <c:v>5.864470617902616</c:v>
                </c:pt>
                <c:pt idx="10">
                  <c:v>6.3739517837105693</c:v>
                </c:pt>
                <c:pt idx="11">
                  <c:v>6.8836209157182573</c:v>
                </c:pt>
                <c:pt idx="12">
                  <c:v>7.6130635094446397</c:v>
                </c:pt>
                <c:pt idx="13">
                  <c:v>8.3108692516240321</c:v>
                </c:pt>
                <c:pt idx="14">
                  <c:v>8.502215141941333</c:v>
                </c:pt>
                <c:pt idx="15">
                  <c:v>9.2173422978570994</c:v>
                </c:pt>
                <c:pt idx="16">
                  <c:v>9.5010256916117957</c:v>
                </c:pt>
                <c:pt idx="17">
                  <c:v>10.087911563864735</c:v>
                </c:pt>
                <c:pt idx="18">
                  <c:v>10.539723258805779</c:v>
                </c:pt>
                <c:pt idx="19">
                  <c:v>11.66234026238322</c:v>
                </c:pt>
                <c:pt idx="20">
                  <c:v>12.086669477936455</c:v>
                </c:pt>
                <c:pt idx="21">
                  <c:v>12.717064392855553</c:v>
                </c:pt>
                <c:pt idx="22">
                  <c:v>14.05501625286942</c:v>
                </c:pt>
                <c:pt idx="23">
                  <c:v>16.744561233040368</c:v>
                </c:pt>
                <c:pt idx="24">
                  <c:v>16.82103198325143</c:v>
                </c:pt>
                <c:pt idx="25">
                  <c:v>18.787996250311487</c:v>
                </c:pt>
                <c:pt idx="26">
                  <c:v>23.542303751268953</c:v>
                </c:pt>
                <c:pt idx="27">
                  <c:v>23.789763598614933</c:v>
                </c:pt>
                <c:pt idx="28">
                  <c:v>28.136153975325932</c:v>
                </c:pt>
                <c:pt idx="29">
                  <c:v>29.546710226044347</c:v>
                </c:pt>
                <c:pt idx="30">
                  <c:v>32.350486983266485</c:v>
                </c:pt>
                <c:pt idx="31">
                  <c:v>91.4605823160189</c:v>
                </c:pt>
              </c:numCache>
            </c:numRef>
          </c:val>
          <c:extLst>
            <c:ext xmlns:c16="http://schemas.microsoft.com/office/drawing/2014/chart" uri="{C3380CC4-5D6E-409C-BE32-E72D297353CC}">
              <c16:uniqueId val="{0000002A-69DB-452E-AA93-07B1679C8D3A}"/>
            </c:ext>
          </c:extLst>
        </c:ser>
        <c:dLbls>
          <c:showLegendKey val="0"/>
          <c:showVal val="0"/>
          <c:showCatName val="0"/>
          <c:showSerName val="0"/>
          <c:showPercent val="0"/>
          <c:showBubbleSize val="0"/>
        </c:dLbls>
        <c:gapWidth val="75"/>
        <c:axId val="230830080"/>
        <c:axId val="230831616"/>
      </c:barChart>
      <c:catAx>
        <c:axId val="2308300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30831616"/>
        <c:crosses val="autoZero"/>
        <c:auto val="1"/>
        <c:lblAlgn val="ctr"/>
        <c:lblOffset val="100"/>
        <c:noMultiLvlLbl val="0"/>
      </c:catAx>
      <c:valAx>
        <c:axId val="230831616"/>
        <c:scaling>
          <c:orientation val="minMax"/>
        </c:scaling>
        <c:delete val="1"/>
        <c:axPos val="b"/>
        <c:numFmt formatCode="0.00" sourceLinked="1"/>
        <c:majorTickMark val="none"/>
        <c:minorTickMark val="none"/>
        <c:tickLblPos val="nextTo"/>
        <c:crossAx val="230830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9C83-4068-9516-6DB408C48D4E}"/>
              </c:ext>
            </c:extLst>
          </c:dPt>
          <c:dPt>
            <c:idx val="1"/>
            <c:invertIfNegative val="0"/>
            <c:bubble3D val="0"/>
            <c:extLst>
              <c:ext xmlns:c16="http://schemas.microsoft.com/office/drawing/2014/chart" uri="{C3380CC4-5D6E-409C-BE32-E72D297353CC}">
                <c16:uniqueId val="{00000003-9C83-4068-9516-6DB408C48D4E}"/>
              </c:ext>
            </c:extLst>
          </c:dPt>
          <c:dPt>
            <c:idx val="2"/>
            <c:invertIfNegative val="0"/>
            <c:bubble3D val="0"/>
            <c:extLst>
              <c:ext xmlns:c16="http://schemas.microsoft.com/office/drawing/2014/chart" uri="{C3380CC4-5D6E-409C-BE32-E72D297353CC}">
                <c16:uniqueId val="{00000005-9C83-4068-9516-6DB408C48D4E}"/>
              </c:ext>
            </c:extLst>
          </c:dPt>
          <c:dPt>
            <c:idx val="3"/>
            <c:invertIfNegative val="0"/>
            <c:bubble3D val="0"/>
            <c:extLst>
              <c:ext xmlns:c16="http://schemas.microsoft.com/office/drawing/2014/chart" uri="{C3380CC4-5D6E-409C-BE32-E72D297353CC}">
                <c16:uniqueId val="{00000007-9C83-4068-9516-6DB408C48D4E}"/>
              </c:ext>
            </c:extLst>
          </c:dPt>
          <c:dPt>
            <c:idx val="4"/>
            <c:invertIfNegative val="0"/>
            <c:bubble3D val="0"/>
            <c:extLst>
              <c:ext xmlns:c16="http://schemas.microsoft.com/office/drawing/2014/chart" uri="{C3380CC4-5D6E-409C-BE32-E72D297353CC}">
                <c16:uniqueId val="{00000009-9C83-4068-9516-6DB408C48D4E}"/>
              </c:ext>
            </c:extLst>
          </c:dPt>
          <c:dPt>
            <c:idx val="5"/>
            <c:invertIfNegative val="0"/>
            <c:bubble3D val="0"/>
            <c:extLst>
              <c:ext xmlns:c16="http://schemas.microsoft.com/office/drawing/2014/chart" uri="{C3380CC4-5D6E-409C-BE32-E72D297353CC}">
                <c16:uniqueId val="{0000000B-9C83-4068-9516-6DB408C48D4E}"/>
              </c:ext>
            </c:extLst>
          </c:dPt>
          <c:dPt>
            <c:idx val="6"/>
            <c:invertIfNegative val="0"/>
            <c:bubble3D val="0"/>
            <c:extLst>
              <c:ext xmlns:c16="http://schemas.microsoft.com/office/drawing/2014/chart" uri="{C3380CC4-5D6E-409C-BE32-E72D297353CC}">
                <c16:uniqueId val="{0000000D-9C83-4068-9516-6DB408C48D4E}"/>
              </c:ext>
            </c:extLst>
          </c:dPt>
          <c:dPt>
            <c:idx val="7"/>
            <c:invertIfNegative val="0"/>
            <c:bubble3D val="0"/>
            <c:extLst>
              <c:ext xmlns:c16="http://schemas.microsoft.com/office/drawing/2014/chart" uri="{C3380CC4-5D6E-409C-BE32-E72D297353CC}">
                <c16:uniqueId val="{0000000F-9C83-4068-9516-6DB408C48D4E}"/>
              </c:ext>
            </c:extLst>
          </c:dPt>
          <c:dPt>
            <c:idx val="8"/>
            <c:invertIfNegative val="0"/>
            <c:bubble3D val="0"/>
            <c:extLst>
              <c:ext xmlns:c16="http://schemas.microsoft.com/office/drawing/2014/chart" uri="{C3380CC4-5D6E-409C-BE32-E72D297353CC}">
                <c16:uniqueId val="{00000011-9C83-4068-9516-6DB408C48D4E}"/>
              </c:ext>
            </c:extLst>
          </c:dPt>
          <c:dPt>
            <c:idx val="9"/>
            <c:invertIfNegative val="0"/>
            <c:bubble3D val="0"/>
            <c:extLst>
              <c:ext xmlns:c16="http://schemas.microsoft.com/office/drawing/2014/chart" uri="{C3380CC4-5D6E-409C-BE32-E72D297353CC}">
                <c16:uniqueId val="{00000013-9C83-4068-9516-6DB408C48D4E}"/>
              </c:ext>
            </c:extLst>
          </c:dPt>
          <c:dPt>
            <c:idx val="10"/>
            <c:invertIfNegative val="0"/>
            <c:bubble3D val="0"/>
            <c:extLst>
              <c:ext xmlns:c16="http://schemas.microsoft.com/office/drawing/2014/chart" uri="{C3380CC4-5D6E-409C-BE32-E72D297353CC}">
                <c16:uniqueId val="{00000015-9C83-4068-9516-6DB408C48D4E}"/>
              </c:ext>
            </c:extLst>
          </c:dPt>
          <c:dPt>
            <c:idx val="11"/>
            <c:invertIfNegative val="0"/>
            <c:bubble3D val="0"/>
            <c:extLst>
              <c:ext xmlns:c16="http://schemas.microsoft.com/office/drawing/2014/chart" uri="{C3380CC4-5D6E-409C-BE32-E72D297353CC}">
                <c16:uniqueId val="{00000017-9C83-4068-9516-6DB408C48D4E}"/>
              </c:ext>
            </c:extLst>
          </c:dPt>
          <c:dPt>
            <c:idx val="12"/>
            <c:invertIfNegative val="0"/>
            <c:bubble3D val="0"/>
            <c:extLst>
              <c:ext xmlns:c16="http://schemas.microsoft.com/office/drawing/2014/chart" uri="{C3380CC4-5D6E-409C-BE32-E72D297353CC}">
                <c16:uniqueId val="{00000019-9C83-4068-9516-6DB408C48D4E}"/>
              </c:ext>
            </c:extLst>
          </c:dPt>
          <c:dPt>
            <c:idx val="13"/>
            <c:invertIfNegative val="0"/>
            <c:bubble3D val="0"/>
            <c:extLst>
              <c:ext xmlns:c16="http://schemas.microsoft.com/office/drawing/2014/chart" uri="{C3380CC4-5D6E-409C-BE32-E72D297353CC}">
                <c16:uniqueId val="{0000001B-9C83-4068-9516-6DB408C48D4E}"/>
              </c:ext>
            </c:extLst>
          </c:dPt>
          <c:dPt>
            <c:idx val="14"/>
            <c:invertIfNegative val="0"/>
            <c:bubble3D val="0"/>
            <c:extLst>
              <c:ext xmlns:c16="http://schemas.microsoft.com/office/drawing/2014/chart" uri="{C3380CC4-5D6E-409C-BE32-E72D297353CC}">
                <c16:uniqueId val="{0000001D-9C83-4068-9516-6DB408C48D4E}"/>
              </c:ext>
            </c:extLst>
          </c:dPt>
          <c:dPt>
            <c:idx val="15"/>
            <c:invertIfNegative val="0"/>
            <c:bubble3D val="0"/>
            <c:extLst>
              <c:ext xmlns:c16="http://schemas.microsoft.com/office/drawing/2014/chart" uri="{C3380CC4-5D6E-409C-BE32-E72D297353CC}">
                <c16:uniqueId val="{0000001F-9C83-4068-9516-6DB408C48D4E}"/>
              </c:ext>
            </c:extLst>
          </c:dPt>
          <c:dPt>
            <c:idx val="16"/>
            <c:invertIfNegative val="0"/>
            <c:bubble3D val="0"/>
            <c:extLst>
              <c:ext xmlns:c16="http://schemas.microsoft.com/office/drawing/2014/chart" uri="{C3380CC4-5D6E-409C-BE32-E72D297353CC}">
                <c16:uniqueId val="{00000021-9C83-4068-9516-6DB408C48D4E}"/>
              </c:ext>
            </c:extLst>
          </c:dPt>
          <c:dPt>
            <c:idx val="17"/>
            <c:invertIfNegative val="0"/>
            <c:bubble3D val="0"/>
            <c:extLst>
              <c:ext xmlns:c16="http://schemas.microsoft.com/office/drawing/2014/chart" uri="{C3380CC4-5D6E-409C-BE32-E72D297353CC}">
                <c16:uniqueId val="{00000023-9C83-4068-9516-6DB408C48D4E}"/>
              </c:ext>
            </c:extLst>
          </c:dPt>
          <c:dPt>
            <c:idx val="19"/>
            <c:invertIfNegative val="0"/>
            <c:bubble3D val="0"/>
            <c:extLst>
              <c:ext xmlns:c16="http://schemas.microsoft.com/office/drawing/2014/chart" uri="{C3380CC4-5D6E-409C-BE32-E72D297353CC}">
                <c16:uniqueId val="{00000025-9C83-4068-9516-6DB408C48D4E}"/>
              </c:ext>
            </c:extLst>
          </c:dPt>
          <c:dPt>
            <c:idx val="28"/>
            <c:invertIfNegative val="0"/>
            <c:bubble3D val="0"/>
            <c:extLst>
              <c:ext xmlns:c16="http://schemas.microsoft.com/office/drawing/2014/chart" uri="{C3380CC4-5D6E-409C-BE32-E72D297353CC}">
                <c16:uniqueId val="{00000027-9C83-4068-9516-6DB408C48D4E}"/>
              </c:ext>
            </c:extLst>
          </c:dPt>
          <c:dPt>
            <c:idx val="29"/>
            <c:invertIfNegative val="0"/>
            <c:bubble3D val="0"/>
            <c:spPr>
              <a:solidFill>
                <a:srgbClr val="FBBB27"/>
              </a:solidFill>
              <a:ln>
                <a:noFill/>
              </a:ln>
              <a:effectLst/>
            </c:spPr>
            <c:extLst>
              <c:ext xmlns:c16="http://schemas.microsoft.com/office/drawing/2014/chart" uri="{C3380CC4-5D6E-409C-BE32-E72D297353CC}">
                <c16:uniqueId val="{00000029-9C83-4068-9516-6DB408C48D4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Nayarit</c:v>
                </c:pt>
                <c:pt idx="1">
                  <c:v>Guerrero</c:v>
                </c:pt>
                <c:pt idx="2">
                  <c:v>Campeche</c:v>
                </c:pt>
                <c:pt idx="3">
                  <c:v>Chiapas</c:v>
                </c:pt>
                <c:pt idx="4">
                  <c:v>Durango</c:v>
                </c:pt>
                <c:pt idx="5">
                  <c:v>Zacatecas</c:v>
                </c:pt>
                <c:pt idx="6">
                  <c:v>Veracruz</c:v>
                </c:pt>
                <c:pt idx="7">
                  <c:v>Tabasco</c:v>
                </c:pt>
                <c:pt idx="8">
                  <c:v>Tamaulipas</c:v>
                </c:pt>
                <c:pt idx="9">
                  <c:v>Tlaxcala</c:v>
                </c:pt>
                <c:pt idx="10">
                  <c:v>Chihuahua</c:v>
                </c:pt>
                <c:pt idx="11">
                  <c:v>Hidalgo</c:v>
                </c:pt>
                <c:pt idx="12">
                  <c:v>Baja California Sur</c:v>
                </c:pt>
                <c:pt idx="13">
                  <c:v>Quintana Roo</c:v>
                </c:pt>
                <c:pt idx="14">
                  <c:v>Coahuila</c:v>
                </c:pt>
                <c:pt idx="15">
                  <c:v>Sonora</c:v>
                </c:pt>
                <c:pt idx="16">
                  <c:v>Baja California</c:v>
                </c:pt>
                <c:pt idx="17">
                  <c:v>Puebla</c:v>
                </c:pt>
                <c:pt idx="18">
                  <c:v>Sinaloa</c:v>
                </c:pt>
                <c:pt idx="19">
                  <c:v>Guanajuato</c:v>
                </c:pt>
                <c:pt idx="20">
                  <c:v>Yucatán</c:v>
                </c:pt>
                <c:pt idx="21">
                  <c:v>Aguascalientes</c:v>
                </c:pt>
                <c:pt idx="22">
                  <c:v>San Luis Potosí</c:v>
                </c:pt>
                <c:pt idx="23">
                  <c:v>Oaxaca</c:v>
                </c:pt>
                <c:pt idx="24">
                  <c:v>Colima</c:v>
                </c:pt>
                <c:pt idx="25">
                  <c:v>Morelos</c:v>
                </c:pt>
                <c:pt idx="26">
                  <c:v>Estado de México</c:v>
                </c:pt>
                <c:pt idx="27">
                  <c:v>Michoacán</c:v>
                </c:pt>
                <c:pt idx="28">
                  <c:v>Querétaro</c:v>
                </c:pt>
                <c:pt idx="29">
                  <c:v>Jalisco</c:v>
                </c:pt>
                <c:pt idx="30">
                  <c:v>Nuevo León</c:v>
                </c:pt>
                <c:pt idx="31">
                  <c:v>Ciudad de México</c:v>
                </c:pt>
              </c:strCache>
            </c:strRef>
          </c:cat>
          <c:val>
            <c:numRef>
              <c:f>'F89'!$D$7:$D$38</c:f>
              <c:numCache>
                <c:formatCode>0.00</c:formatCode>
                <c:ptCount val="32"/>
                <c:pt idx="0">
                  <c:v>0.78700125762800965</c:v>
                </c:pt>
                <c:pt idx="1">
                  <c:v>0.82327700472067034</c:v>
                </c:pt>
                <c:pt idx="2">
                  <c:v>1.0162126567253971</c:v>
                </c:pt>
                <c:pt idx="3">
                  <c:v>1.4165479717512004</c:v>
                </c:pt>
                <c:pt idx="4">
                  <c:v>3.2380763236176651</c:v>
                </c:pt>
                <c:pt idx="5">
                  <c:v>4.2306476577623622</c:v>
                </c:pt>
                <c:pt idx="6">
                  <c:v>4.2410584645224274</c:v>
                </c:pt>
                <c:pt idx="7">
                  <c:v>5.1093157761522292</c:v>
                </c:pt>
                <c:pt idx="8">
                  <c:v>5.2472997119508635</c:v>
                </c:pt>
                <c:pt idx="9">
                  <c:v>5.864470617902616</c:v>
                </c:pt>
                <c:pt idx="10">
                  <c:v>6.3739517837105693</c:v>
                </c:pt>
                <c:pt idx="11">
                  <c:v>6.8836209157182573</c:v>
                </c:pt>
                <c:pt idx="12">
                  <c:v>7.6130635094446397</c:v>
                </c:pt>
                <c:pt idx="13">
                  <c:v>8.3108692516240321</c:v>
                </c:pt>
                <c:pt idx="14">
                  <c:v>8.502215141941333</c:v>
                </c:pt>
                <c:pt idx="15">
                  <c:v>9.2173422978570994</c:v>
                </c:pt>
                <c:pt idx="16">
                  <c:v>9.5010256916117957</c:v>
                </c:pt>
                <c:pt idx="17">
                  <c:v>10.087911563864735</c:v>
                </c:pt>
                <c:pt idx="18">
                  <c:v>10.539723258805779</c:v>
                </c:pt>
                <c:pt idx="19">
                  <c:v>11.66234026238322</c:v>
                </c:pt>
                <c:pt idx="20">
                  <c:v>12.086669477936455</c:v>
                </c:pt>
                <c:pt idx="21">
                  <c:v>12.717064392855553</c:v>
                </c:pt>
                <c:pt idx="22">
                  <c:v>14.05501625286942</c:v>
                </c:pt>
                <c:pt idx="23">
                  <c:v>16.744561233040368</c:v>
                </c:pt>
                <c:pt idx="24">
                  <c:v>16.82103198325143</c:v>
                </c:pt>
                <c:pt idx="25">
                  <c:v>18.787996250311487</c:v>
                </c:pt>
                <c:pt idx="26">
                  <c:v>23.542303751268953</c:v>
                </c:pt>
                <c:pt idx="27">
                  <c:v>23.789763598614933</c:v>
                </c:pt>
                <c:pt idx="28">
                  <c:v>28.136153975325932</c:v>
                </c:pt>
                <c:pt idx="29">
                  <c:v>29.546710226044347</c:v>
                </c:pt>
                <c:pt idx="30">
                  <c:v>32.350486983266485</c:v>
                </c:pt>
                <c:pt idx="31">
                  <c:v>91.4605823160189</c:v>
                </c:pt>
              </c:numCache>
            </c:numRef>
          </c:val>
          <c:extLst>
            <c:ext xmlns:c16="http://schemas.microsoft.com/office/drawing/2014/chart" uri="{C3380CC4-5D6E-409C-BE32-E72D297353CC}">
              <c16:uniqueId val="{0000002A-9C83-4068-9516-6DB408C48D4E}"/>
            </c:ext>
          </c:extLst>
        </c:ser>
        <c:dLbls>
          <c:showLegendKey val="0"/>
          <c:showVal val="0"/>
          <c:showCatName val="0"/>
          <c:showSerName val="0"/>
          <c:showPercent val="0"/>
          <c:showBubbleSize val="0"/>
        </c:dLbls>
        <c:gapWidth val="75"/>
        <c:axId val="230893824"/>
        <c:axId val="230895616"/>
      </c:barChart>
      <c:catAx>
        <c:axId val="2308938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30895616"/>
        <c:crosses val="autoZero"/>
        <c:auto val="1"/>
        <c:lblAlgn val="ctr"/>
        <c:lblOffset val="100"/>
        <c:noMultiLvlLbl val="0"/>
      </c:catAx>
      <c:valAx>
        <c:axId val="230895616"/>
        <c:scaling>
          <c:orientation val="minMax"/>
        </c:scaling>
        <c:delete val="1"/>
        <c:axPos val="b"/>
        <c:numFmt formatCode="0.00" sourceLinked="1"/>
        <c:majorTickMark val="none"/>
        <c:minorTickMark val="none"/>
        <c:tickLblPos val="nextTo"/>
        <c:crossAx val="230893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15D7-4500-9CD4-487C5AEFD62A}"/>
              </c:ext>
            </c:extLst>
          </c:dPt>
          <c:dPt>
            <c:idx val="1"/>
            <c:invertIfNegative val="0"/>
            <c:bubble3D val="0"/>
            <c:extLst>
              <c:ext xmlns:c16="http://schemas.microsoft.com/office/drawing/2014/chart" uri="{C3380CC4-5D6E-409C-BE32-E72D297353CC}">
                <c16:uniqueId val="{00000003-15D7-4500-9CD4-487C5AEFD62A}"/>
              </c:ext>
            </c:extLst>
          </c:dPt>
          <c:dPt>
            <c:idx val="2"/>
            <c:invertIfNegative val="0"/>
            <c:bubble3D val="0"/>
            <c:extLst>
              <c:ext xmlns:c16="http://schemas.microsoft.com/office/drawing/2014/chart" uri="{C3380CC4-5D6E-409C-BE32-E72D297353CC}">
                <c16:uniqueId val="{00000005-15D7-4500-9CD4-487C5AEFD62A}"/>
              </c:ext>
            </c:extLst>
          </c:dPt>
          <c:dPt>
            <c:idx val="3"/>
            <c:invertIfNegative val="0"/>
            <c:bubble3D val="0"/>
            <c:extLst>
              <c:ext xmlns:c16="http://schemas.microsoft.com/office/drawing/2014/chart" uri="{C3380CC4-5D6E-409C-BE32-E72D297353CC}">
                <c16:uniqueId val="{00000007-15D7-4500-9CD4-487C5AEFD62A}"/>
              </c:ext>
            </c:extLst>
          </c:dPt>
          <c:dPt>
            <c:idx val="4"/>
            <c:invertIfNegative val="0"/>
            <c:bubble3D val="0"/>
            <c:extLst>
              <c:ext xmlns:c16="http://schemas.microsoft.com/office/drawing/2014/chart" uri="{C3380CC4-5D6E-409C-BE32-E72D297353CC}">
                <c16:uniqueId val="{00000009-15D7-4500-9CD4-487C5AEFD62A}"/>
              </c:ext>
            </c:extLst>
          </c:dPt>
          <c:dPt>
            <c:idx val="5"/>
            <c:invertIfNegative val="0"/>
            <c:bubble3D val="0"/>
            <c:extLst>
              <c:ext xmlns:c16="http://schemas.microsoft.com/office/drawing/2014/chart" uri="{C3380CC4-5D6E-409C-BE32-E72D297353CC}">
                <c16:uniqueId val="{0000000B-15D7-4500-9CD4-487C5AEFD62A}"/>
              </c:ext>
            </c:extLst>
          </c:dPt>
          <c:dPt>
            <c:idx val="6"/>
            <c:invertIfNegative val="0"/>
            <c:bubble3D val="0"/>
            <c:extLst>
              <c:ext xmlns:c16="http://schemas.microsoft.com/office/drawing/2014/chart" uri="{C3380CC4-5D6E-409C-BE32-E72D297353CC}">
                <c16:uniqueId val="{0000000D-15D7-4500-9CD4-487C5AEFD62A}"/>
              </c:ext>
            </c:extLst>
          </c:dPt>
          <c:dPt>
            <c:idx val="7"/>
            <c:invertIfNegative val="0"/>
            <c:bubble3D val="0"/>
            <c:extLst>
              <c:ext xmlns:c16="http://schemas.microsoft.com/office/drawing/2014/chart" uri="{C3380CC4-5D6E-409C-BE32-E72D297353CC}">
                <c16:uniqueId val="{0000000F-15D7-4500-9CD4-487C5AEFD62A}"/>
              </c:ext>
            </c:extLst>
          </c:dPt>
          <c:dPt>
            <c:idx val="8"/>
            <c:invertIfNegative val="0"/>
            <c:bubble3D val="0"/>
            <c:extLst>
              <c:ext xmlns:c16="http://schemas.microsoft.com/office/drawing/2014/chart" uri="{C3380CC4-5D6E-409C-BE32-E72D297353CC}">
                <c16:uniqueId val="{00000011-15D7-4500-9CD4-487C5AEFD62A}"/>
              </c:ext>
            </c:extLst>
          </c:dPt>
          <c:dPt>
            <c:idx val="9"/>
            <c:invertIfNegative val="0"/>
            <c:bubble3D val="0"/>
            <c:extLst>
              <c:ext xmlns:c16="http://schemas.microsoft.com/office/drawing/2014/chart" uri="{C3380CC4-5D6E-409C-BE32-E72D297353CC}">
                <c16:uniqueId val="{00000013-15D7-4500-9CD4-487C5AEFD62A}"/>
              </c:ext>
            </c:extLst>
          </c:dPt>
          <c:dPt>
            <c:idx val="10"/>
            <c:invertIfNegative val="0"/>
            <c:bubble3D val="0"/>
            <c:extLst>
              <c:ext xmlns:c16="http://schemas.microsoft.com/office/drawing/2014/chart" uri="{C3380CC4-5D6E-409C-BE32-E72D297353CC}">
                <c16:uniqueId val="{00000015-15D7-4500-9CD4-487C5AEFD62A}"/>
              </c:ext>
            </c:extLst>
          </c:dPt>
          <c:dPt>
            <c:idx val="11"/>
            <c:invertIfNegative val="0"/>
            <c:bubble3D val="0"/>
            <c:extLst>
              <c:ext xmlns:c16="http://schemas.microsoft.com/office/drawing/2014/chart" uri="{C3380CC4-5D6E-409C-BE32-E72D297353CC}">
                <c16:uniqueId val="{00000017-15D7-4500-9CD4-487C5AEFD62A}"/>
              </c:ext>
            </c:extLst>
          </c:dPt>
          <c:dPt>
            <c:idx val="12"/>
            <c:invertIfNegative val="0"/>
            <c:bubble3D val="0"/>
            <c:extLst>
              <c:ext xmlns:c16="http://schemas.microsoft.com/office/drawing/2014/chart" uri="{C3380CC4-5D6E-409C-BE32-E72D297353CC}">
                <c16:uniqueId val="{00000019-15D7-4500-9CD4-487C5AEFD62A}"/>
              </c:ext>
            </c:extLst>
          </c:dPt>
          <c:dPt>
            <c:idx val="13"/>
            <c:invertIfNegative val="0"/>
            <c:bubble3D val="0"/>
            <c:extLst>
              <c:ext xmlns:c16="http://schemas.microsoft.com/office/drawing/2014/chart" uri="{C3380CC4-5D6E-409C-BE32-E72D297353CC}">
                <c16:uniqueId val="{0000001B-15D7-4500-9CD4-487C5AEFD62A}"/>
              </c:ext>
            </c:extLst>
          </c:dPt>
          <c:dPt>
            <c:idx val="14"/>
            <c:invertIfNegative val="0"/>
            <c:bubble3D val="0"/>
            <c:extLst>
              <c:ext xmlns:c16="http://schemas.microsoft.com/office/drawing/2014/chart" uri="{C3380CC4-5D6E-409C-BE32-E72D297353CC}">
                <c16:uniqueId val="{0000001D-15D7-4500-9CD4-487C5AEFD62A}"/>
              </c:ext>
            </c:extLst>
          </c:dPt>
          <c:dPt>
            <c:idx val="15"/>
            <c:invertIfNegative val="0"/>
            <c:bubble3D val="0"/>
            <c:extLst>
              <c:ext xmlns:c16="http://schemas.microsoft.com/office/drawing/2014/chart" uri="{C3380CC4-5D6E-409C-BE32-E72D297353CC}">
                <c16:uniqueId val="{0000001F-15D7-4500-9CD4-487C5AEFD62A}"/>
              </c:ext>
            </c:extLst>
          </c:dPt>
          <c:dPt>
            <c:idx val="16"/>
            <c:invertIfNegative val="0"/>
            <c:bubble3D val="0"/>
            <c:extLst>
              <c:ext xmlns:c16="http://schemas.microsoft.com/office/drawing/2014/chart" uri="{C3380CC4-5D6E-409C-BE32-E72D297353CC}">
                <c16:uniqueId val="{00000021-15D7-4500-9CD4-487C5AEFD62A}"/>
              </c:ext>
            </c:extLst>
          </c:dPt>
          <c:dPt>
            <c:idx val="17"/>
            <c:invertIfNegative val="0"/>
            <c:bubble3D val="0"/>
            <c:extLst>
              <c:ext xmlns:c16="http://schemas.microsoft.com/office/drawing/2014/chart" uri="{C3380CC4-5D6E-409C-BE32-E72D297353CC}">
                <c16:uniqueId val="{00000023-15D7-4500-9CD4-487C5AEFD62A}"/>
              </c:ext>
            </c:extLst>
          </c:dPt>
          <c:dPt>
            <c:idx val="19"/>
            <c:invertIfNegative val="0"/>
            <c:bubble3D val="0"/>
            <c:extLst>
              <c:ext xmlns:c16="http://schemas.microsoft.com/office/drawing/2014/chart" uri="{C3380CC4-5D6E-409C-BE32-E72D297353CC}">
                <c16:uniqueId val="{00000025-15D7-4500-9CD4-487C5AEFD62A}"/>
              </c:ext>
            </c:extLst>
          </c:dPt>
          <c:dPt>
            <c:idx val="28"/>
            <c:invertIfNegative val="0"/>
            <c:bubble3D val="0"/>
            <c:extLst>
              <c:ext xmlns:c16="http://schemas.microsoft.com/office/drawing/2014/chart" uri="{C3380CC4-5D6E-409C-BE32-E72D297353CC}">
                <c16:uniqueId val="{00000027-15D7-4500-9CD4-487C5AEFD62A}"/>
              </c:ext>
            </c:extLst>
          </c:dPt>
          <c:dPt>
            <c:idx val="29"/>
            <c:invertIfNegative val="0"/>
            <c:bubble3D val="0"/>
            <c:spPr>
              <a:solidFill>
                <a:srgbClr val="FBBB27"/>
              </a:solidFill>
              <a:ln>
                <a:noFill/>
              </a:ln>
              <a:effectLst/>
            </c:spPr>
            <c:extLst>
              <c:ext xmlns:c16="http://schemas.microsoft.com/office/drawing/2014/chart" uri="{C3380CC4-5D6E-409C-BE32-E72D297353CC}">
                <c16:uniqueId val="{00000029-15D7-4500-9CD4-487C5AEFD62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Nayarit</c:v>
                </c:pt>
                <c:pt idx="1">
                  <c:v>Guerrero</c:v>
                </c:pt>
                <c:pt idx="2">
                  <c:v>Campeche</c:v>
                </c:pt>
                <c:pt idx="3">
                  <c:v>Chiapas</c:v>
                </c:pt>
                <c:pt idx="4">
                  <c:v>Durango</c:v>
                </c:pt>
                <c:pt idx="5">
                  <c:v>Zacatecas</c:v>
                </c:pt>
                <c:pt idx="6">
                  <c:v>Veracruz</c:v>
                </c:pt>
                <c:pt idx="7">
                  <c:v>Tabasco</c:v>
                </c:pt>
                <c:pt idx="8">
                  <c:v>Tamaulipas</c:v>
                </c:pt>
                <c:pt idx="9">
                  <c:v>Tlaxcala</c:v>
                </c:pt>
                <c:pt idx="10">
                  <c:v>Chihuahua</c:v>
                </c:pt>
                <c:pt idx="11">
                  <c:v>Hidalgo</c:v>
                </c:pt>
                <c:pt idx="12">
                  <c:v>Baja California Sur</c:v>
                </c:pt>
                <c:pt idx="13">
                  <c:v>Quintana Roo</c:v>
                </c:pt>
                <c:pt idx="14">
                  <c:v>Coahuila</c:v>
                </c:pt>
                <c:pt idx="15">
                  <c:v>Sonora</c:v>
                </c:pt>
                <c:pt idx="16">
                  <c:v>Baja California</c:v>
                </c:pt>
                <c:pt idx="17">
                  <c:v>Puebla</c:v>
                </c:pt>
                <c:pt idx="18">
                  <c:v>Sinaloa</c:v>
                </c:pt>
                <c:pt idx="19">
                  <c:v>Guanajuato</c:v>
                </c:pt>
                <c:pt idx="20">
                  <c:v>Yucatán</c:v>
                </c:pt>
                <c:pt idx="21">
                  <c:v>Aguascalientes</c:v>
                </c:pt>
                <c:pt idx="22">
                  <c:v>San Luis Potosí</c:v>
                </c:pt>
                <c:pt idx="23">
                  <c:v>Oaxaca</c:v>
                </c:pt>
                <c:pt idx="24">
                  <c:v>Colima</c:v>
                </c:pt>
                <c:pt idx="25">
                  <c:v>Morelos</c:v>
                </c:pt>
                <c:pt idx="26">
                  <c:v>Estado de México</c:v>
                </c:pt>
                <c:pt idx="27">
                  <c:v>Michoacán</c:v>
                </c:pt>
                <c:pt idx="28">
                  <c:v>Querétaro</c:v>
                </c:pt>
                <c:pt idx="29">
                  <c:v>Jalisco</c:v>
                </c:pt>
                <c:pt idx="30">
                  <c:v>Nuevo León</c:v>
                </c:pt>
                <c:pt idx="31">
                  <c:v>Ciudad de México</c:v>
                </c:pt>
              </c:strCache>
            </c:strRef>
          </c:cat>
          <c:val>
            <c:numRef>
              <c:f>'F89'!$D$7:$D$38</c:f>
              <c:numCache>
                <c:formatCode>0.00</c:formatCode>
                <c:ptCount val="32"/>
                <c:pt idx="0">
                  <c:v>0.78700125762800965</c:v>
                </c:pt>
                <c:pt idx="1">
                  <c:v>0.82327700472067034</c:v>
                </c:pt>
                <c:pt idx="2">
                  <c:v>1.0162126567253971</c:v>
                </c:pt>
                <c:pt idx="3">
                  <c:v>1.4165479717512004</c:v>
                </c:pt>
                <c:pt idx="4">
                  <c:v>3.2380763236176651</c:v>
                </c:pt>
                <c:pt idx="5">
                  <c:v>4.2306476577623622</c:v>
                </c:pt>
                <c:pt idx="6">
                  <c:v>4.2410584645224274</c:v>
                </c:pt>
                <c:pt idx="7">
                  <c:v>5.1093157761522292</c:v>
                </c:pt>
                <c:pt idx="8">
                  <c:v>5.2472997119508635</c:v>
                </c:pt>
                <c:pt idx="9">
                  <c:v>5.864470617902616</c:v>
                </c:pt>
                <c:pt idx="10">
                  <c:v>6.3739517837105693</c:v>
                </c:pt>
                <c:pt idx="11">
                  <c:v>6.8836209157182573</c:v>
                </c:pt>
                <c:pt idx="12">
                  <c:v>7.6130635094446397</c:v>
                </c:pt>
                <c:pt idx="13">
                  <c:v>8.3108692516240321</c:v>
                </c:pt>
                <c:pt idx="14">
                  <c:v>8.502215141941333</c:v>
                </c:pt>
                <c:pt idx="15">
                  <c:v>9.2173422978570994</c:v>
                </c:pt>
                <c:pt idx="16">
                  <c:v>9.5010256916117957</c:v>
                </c:pt>
                <c:pt idx="17">
                  <c:v>10.087911563864735</c:v>
                </c:pt>
                <c:pt idx="18">
                  <c:v>10.539723258805779</c:v>
                </c:pt>
                <c:pt idx="19">
                  <c:v>11.66234026238322</c:v>
                </c:pt>
                <c:pt idx="20">
                  <c:v>12.086669477936455</c:v>
                </c:pt>
                <c:pt idx="21">
                  <c:v>12.717064392855553</c:v>
                </c:pt>
                <c:pt idx="22">
                  <c:v>14.05501625286942</c:v>
                </c:pt>
                <c:pt idx="23">
                  <c:v>16.744561233040368</c:v>
                </c:pt>
                <c:pt idx="24">
                  <c:v>16.82103198325143</c:v>
                </c:pt>
                <c:pt idx="25">
                  <c:v>18.787996250311487</c:v>
                </c:pt>
                <c:pt idx="26">
                  <c:v>23.542303751268953</c:v>
                </c:pt>
                <c:pt idx="27">
                  <c:v>23.789763598614933</c:v>
                </c:pt>
                <c:pt idx="28">
                  <c:v>28.136153975325932</c:v>
                </c:pt>
                <c:pt idx="29">
                  <c:v>29.546710226044347</c:v>
                </c:pt>
                <c:pt idx="30">
                  <c:v>32.350486983266485</c:v>
                </c:pt>
                <c:pt idx="31">
                  <c:v>91.4605823160189</c:v>
                </c:pt>
              </c:numCache>
            </c:numRef>
          </c:val>
          <c:extLst>
            <c:ext xmlns:c16="http://schemas.microsoft.com/office/drawing/2014/chart" uri="{C3380CC4-5D6E-409C-BE32-E72D297353CC}">
              <c16:uniqueId val="{0000002A-15D7-4500-9CD4-487C5AEFD62A}"/>
            </c:ext>
          </c:extLst>
        </c:ser>
        <c:dLbls>
          <c:showLegendKey val="0"/>
          <c:showVal val="0"/>
          <c:showCatName val="0"/>
          <c:showSerName val="0"/>
          <c:showPercent val="0"/>
          <c:showBubbleSize val="0"/>
        </c:dLbls>
        <c:gapWidth val="75"/>
        <c:axId val="230953728"/>
        <c:axId val="230955264"/>
      </c:barChart>
      <c:catAx>
        <c:axId val="2309537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30955264"/>
        <c:crosses val="autoZero"/>
        <c:auto val="1"/>
        <c:lblAlgn val="ctr"/>
        <c:lblOffset val="100"/>
        <c:noMultiLvlLbl val="0"/>
      </c:catAx>
      <c:valAx>
        <c:axId val="230955264"/>
        <c:scaling>
          <c:orientation val="minMax"/>
        </c:scaling>
        <c:delete val="1"/>
        <c:axPos val="b"/>
        <c:numFmt formatCode="0.00" sourceLinked="1"/>
        <c:majorTickMark val="none"/>
        <c:minorTickMark val="none"/>
        <c:tickLblPos val="nextTo"/>
        <c:crossAx val="230953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ECB4-40FD-A46A-D1FC324FA2AB}"/>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'F90'!$B$5:$B$16</c:f>
              <c:strCache>
                <c:ptCount val="12"/>
                <c:pt idx="0">
                  <c:v>2008/10</c:v>
                </c:pt>
                <c:pt idx="1">
                  <c:v>2009/10</c:v>
                </c:pt>
                <c:pt idx="2">
                  <c:v>2010/10</c:v>
                </c:pt>
                <c:pt idx="3">
                  <c:v>2011/10</c:v>
                </c:pt>
                <c:pt idx="4">
                  <c:v>2012/10</c:v>
                </c:pt>
                <c:pt idx="5">
                  <c:v>2013/10</c:v>
                </c:pt>
                <c:pt idx="6">
                  <c:v>2014/10</c:v>
                </c:pt>
                <c:pt idx="7">
                  <c:v>2015/10</c:v>
                </c:pt>
                <c:pt idx="8">
                  <c:v>2016/10</c:v>
                </c:pt>
                <c:pt idx="9">
                  <c:v>2017/10</c:v>
                </c:pt>
                <c:pt idx="10">
                  <c:v>2018/10</c:v>
                </c:pt>
                <c:pt idx="11">
                  <c:v>2019/10</c:v>
                </c:pt>
              </c:strCache>
            </c:strRef>
          </c:cat>
          <c:val>
            <c:numRef>
              <c:f>'F90'!$C$5:$C$16</c:f>
              <c:numCache>
                <c:formatCode>#,##0</c:formatCode>
                <c:ptCount val="12"/>
                <c:pt idx="0">
                  <c:v>123045</c:v>
                </c:pt>
                <c:pt idx="1">
                  <c:v>114900</c:v>
                </c:pt>
                <c:pt idx="2">
                  <c:v>115046</c:v>
                </c:pt>
                <c:pt idx="3">
                  <c:v>119873</c:v>
                </c:pt>
                <c:pt idx="4">
                  <c:v>113006</c:v>
                </c:pt>
                <c:pt idx="5">
                  <c:v>105789</c:v>
                </c:pt>
                <c:pt idx="6">
                  <c:v>90901</c:v>
                </c:pt>
                <c:pt idx="7">
                  <c:v>93037</c:v>
                </c:pt>
                <c:pt idx="8">
                  <c:v>94422</c:v>
                </c:pt>
                <c:pt idx="9">
                  <c:v>98506</c:v>
                </c:pt>
                <c:pt idx="10">
                  <c:v>110243</c:v>
                </c:pt>
                <c:pt idx="11">
                  <c:v>112109</c:v>
                </c:pt>
              </c:numCache>
            </c:numRef>
          </c:val>
          <c:extLst>
            <c:ext xmlns:c16="http://schemas.microsoft.com/office/drawing/2014/chart" uri="{C3380CC4-5D6E-409C-BE32-E72D297353CC}">
              <c16:uniqueId val="{00000002-ECB4-40FD-A46A-D1FC324FA2AB}"/>
            </c:ext>
          </c:extLst>
        </c:ser>
        <c:dLbls>
          <c:showLegendKey val="0"/>
          <c:showVal val="0"/>
          <c:showCatName val="0"/>
          <c:showSerName val="0"/>
          <c:showPercent val="0"/>
          <c:showBubbleSize val="0"/>
        </c:dLbls>
        <c:gapWidth val="150"/>
        <c:axId val="87870080"/>
        <c:axId val="87875968"/>
      </c:barChart>
      <c:catAx>
        <c:axId val="8787008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87875968"/>
        <c:crosses val="autoZero"/>
        <c:auto val="1"/>
        <c:lblAlgn val="ctr"/>
        <c:lblOffset val="100"/>
        <c:noMultiLvlLbl val="0"/>
      </c:catAx>
      <c:valAx>
        <c:axId val="87875968"/>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8787008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94.xml"/><Relationship Id="rId7" Type="http://schemas.openxmlformats.org/officeDocument/2006/relationships/chart" Target="../charts/chart98.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5" Type="http://schemas.openxmlformats.org/officeDocument/2006/relationships/chart" Target="../charts/chart96.xml"/><Relationship Id="rId4" Type="http://schemas.openxmlformats.org/officeDocument/2006/relationships/chart" Target="../charts/chart9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8.xml"/></Relationships>
</file>

<file path=xl/drawings/drawing1.xml><?xml version="1.0" encoding="utf-8"?>
<xdr:wsDr xmlns:xdr="http://schemas.openxmlformats.org/drawingml/2006/spreadsheetDrawing" xmlns:a="http://schemas.openxmlformats.org/drawingml/2006/main">
  <xdr:twoCellAnchor>
    <xdr:from>
      <xdr:col>7</xdr:col>
      <xdr:colOff>114300</xdr:colOff>
      <xdr:row>10</xdr:row>
      <xdr:rowOff>19049</xdr:rowOff>
    </xdr:from>
    <xdr:to>
      <xdr:col>17</xdr:col>
      <xdr:colOff>457200</xdr:colOff>
      <xdr:row>42</xdr:row>
      <xdr:rowOff>180975</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9525</xdr:colOff>
      <xdr:row>4</xdr:row>
      <xdr:rowOff>4762</xdr:rowOff>
    </xdr:from>
    <xdr:to>
      <xdr:col>9</xdr:col>
      <xdr:colOff>9525</xdr:colOff>
      <xdr:row>18</xdr:row>
      <xdr:rowOff>80962</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4</xdr:row>
      <xdr:rowOff>14287</xdr:rowOff>
    </xdr:from>
    <xdr:to>
      <xdr:col>15</xdr:col>
      <xdr:colOff>0</xdr:colOff>
      <xdr:row>18</xdr:row>
      <xdr:rowOff>90487</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752475</xdr:colOff>
      <xdr:row>5</xdr:row>
      <xdr:rowOff>4761</xdr:rowOff>
    </xdr:from>
    <xdr:to>
      <xdr:col>7</xdr:col>
      <xdr:colOff>619125</xdr:colOff>
      <xdr:row>20</xdr:row>
      <xdr:rowOff>85724</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666750</xdr:colOff>
      <xdr:row>5</xdr:row>
      <xdr:rowOff>9525</xdr:rowOff>
    </xdr:from>
    <xdr:to>
      <xdr:col>12</xdr:col>
      <xdr:colOff>142875</xdr:colOff>
      <xdr:row>19</xdr:row>
      <xdr:rowOff>90487</xdr:rowOff>
    </xdr:to>
    <xdr:graphicFrame macro="">
      <xdr:nvGraphicFramePr>
        <xdr:cNvPr id="3" name="Gráfico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723899</xdr:colOff>
      <xdr:row>6</xdr:row>
      <xdr:rowOff>14287</xdr:rowOff>
    </xdr:from>
    <xdr:to>
      <xdr:col>12</xdr:col>
      <xdr:colOff>104774</xdr:colOff>
      <xdr:row>39</xdr:row>
      <xdr:rowOff>9525</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5</xdr:row>
      <xdr:rowOff>0</xdr:rowOff>
    </xdr:from>
    <xdr:to>
      <xdr:col>13</xdr:col>
      <xdr:colOff>581025</xdr:colOff>
      <xdr:row>35</xdr:row>
      <xdr:rowOff>142875</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228599</xdr:colOff>
      <xdr:row>4</xdr:row>
      <xdr:rowOff>4762</xdr:rowOff>
    </xdr:from>
    <xdr:to>
      <xdr:col>12</xdr:col>
      <xdr:colOff>733424</xdr:colOff>
      <xdr:row>22</xdr:row>
      <xdr:rowOff>142875</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4</xdr:row>
      <xdr:rowOff>0</xdr:rowOff>
    </xdr:from>
    <xdr:to>
      <xdr:col>7</xdr:col>
      <xdr:colOff>594000</xdr:colOff>
      <xdr:row>28</xdr:row>
      <xdr:rowOff>98475</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57150</xdr:colOff>
      <xdr:row>3</xdr:row>
      <xdr:rowOff>190499</xdr:rowOff>
    </xdr:from>
    <xdr:to>
      <xdr:col>17</xdr:col>
      <xdr:colOff>238125</xdr:colOff>
      <xdr:row>31</xdr:row>
      <xdr:rowOff>104774</xdr:rowOff>
    </xdr:to>
    <xdr:graphicFrame macro="">
      <xdr:nvGraphicFramePr>
        <xdr:cNvPr id="4" name="Gráfico 3">
          <a:extLst>
            <a:ext uri="{FF2B5EF4-FFF2-40B4-BE49-F238E27FC236}">
              <a16:creationId xmlns:a16="http://schemas.microsoft.com/office/drawing/2014/main"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5</xdr:row>
      <xdr:rowOff>0</xdr:rowOff>
    </xdr:from>
    <xdr:to>
      <xdr:col>6</xdr:col>
      <xdr:colOff>594000</xdr:colOff>
      <xdr:row>29</xdr:row>
      <xdr:rowOff>108000</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5</xdr:row>
      <xdr:rowOff>0</xdr:rowOff>
    </xdr:from>
    <xdr:to>
      <xdr:col>15</xdr:col>
      <xdr:colOff>603754</xdr:colOff>
      <xdr:row>29</xdr:row>
      <xdr:rowOff>119219</xdr:rowOff>
    </xdr:to>
    <xdr:pic>
      <xdr:nvPicPr>
        <xdr:cNvPr id="3" name="Imagen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9144000" y="1781175"/>
          <a:ext cx="2889754" cy="40054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4</xdr:row>
      <xdr:rowOff>0</xdr:rowOff>
    </xdr:from>
    <xdr:to>
      <xdr:col>6</xdr:col>
      <xdr:colOff>594000</xdr:colOff>
      <xdr:row>28</xdr:row>
      <xdr:rowOff>98475</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180975</xdr:colOff>
      <xdr:row>4</xdr:row>
      <xdr:rowOff>952500</xdr:rowOff>
    </xdr:from>
    <xdr:to>
      <xdr:col>17</xdr:col>
      <xdr:colOff>390525</xdr:colOff>
      <xdr:row>37</xdr:row>
      <xdr:rowOff>123825</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1104900</xdr:colOff>
      <xdr:row>4</xdr:row>
      <xdr:rowOff>176212</xdr:rowOff>
    </xdr:from>
    <xdr:to>
      <xdr:col>14</xdr:col>
      <xdr:colOff>628650</xdr:colOff>
      <xdr:row>37</xdr:row>
      <xdr:rowOff>171450</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228600</xdr:colOff>
      <xdr:row>10</xdr:row>
      <xdr:rowOff>52387</xdr:rowOff>
    </xdr:from>
    <xdr:to>
      <xdr:col>15</xdr:col>
      <xdr:colOff>57150</xdr:colOff>
      <xdr:row>25</xdr:row>
      <xdr:rowOff>66675</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7</xdr:row>
      <xdr:rowOff>0</xdr:rowOff>
    </xdr:from>
    <xdr:to>
      <xdr:col>14</xdr:col>
      <xdr:colOff>342901</xdr:colOff>
      <xdr:row>42</xdr:row>
      <xdr:rowOff>28575</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5</xdr:row>
      <xdr:rowOff>0</xdr:rowOff>
    </xdr:from>
    <xdr:to>
      <xdr:col>16</xdr:col>
      <xdr:colOff>209551</xdr:colOff>
      <xdr:row>24</xdr:row>
      <xdr:rowOff>9525</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0</xdr:colOff>
      <xdr:row>6</xdr:row>
      <xdr:rowOff>0</xdr:rowOff>
    </xdr:from>
    <xdr:to>
      <xdr:col>11</xdr:col>
      <xdr:colOff>590551</xdr:colOff>
      <xdr:row>44</xdr:row>
      <xdr:rowOff>38100</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742950</xdr:colOff>
      <xdr:row>5</xdr:row>
      <xdr:rowOff>142875</xdr:rowOff>
    </xdr:from>
    <xdr:to>
      <xdr:col>8</xdr:col>
      <xdr:colOff>742950</xdr:colOff>
      <xdr:row>22</xdr:row>
      <xdr:rowOff>133350</xdr:rowOff>
    </xdr:to>
    <xdr:graphicFrame macro="">
      <xdr:nvGraphicFramePr>
        <xdr:cNvPr id="2" name="Gráfico 1">
          <a:extLst>
            <a:ext uri="{FF2B5EF4-FFF2-40B4-BE49-F238E27FC236}">
              <a16:creationId xmlns:a16="http://schemas.microsoft.com/office/drawing/2014/main" id="{0EF45889-3914-430A-88DC-9F867C4710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0</xdr:colOff>
      <xdr:row>7</xdr:row>
      <xdr:rowOff>0</xdr:rowOff>
    </xdr:from>
    <xdr:to>
      <xdr:col>10</xdr:col>
      <xdr:colOff>0</xdr:colOff>
      <xdr:row>30</xdr:row>
      <xdr:rowOff>157163</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0</xdr:colOff>
      <xdr:row>5</xdr:row>
      <xdr:rowOff>161924</xdr:rowOff>
    </xdr:from>
    <xdr:to>
      <xdr:col>15</xdr:col>
      <xdr:colOff>504825</xdr:colOff>
      <xdr:row>25</xdr:row>
      <xdr:rowOff>76199</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0</xdr:colOff>
      <xdr:row>9</xdr:row>
      <xdr:rowOff>0</xdr:rowOff>
    </xdr:from>
    <xdr:to>
      <xdr:col>10</xdr:col>
      <xdr:colOff>0</xdr:colOff>
      <xdr:row>37</xdr:row>
      <xdr:rowOff>71438</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105275</xdr:colOff>
      <xdr:row>70</xdr:row>
      <xdr:rowOff>9775</xdr:rowOff>
    </xdr:from>
    <xdr:to>
      <xdr:col>24</xdr:col>
      <xdr:colOff>25566</xdr:colOff>
      <xdr:row>90</xdr:row>
      <xdr:rowOff>5013</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9525</xdr:colOff>
      <xdr:row>5</xdr:row>
      <xdr:rowOff>4761</xdr:rowOff>
    </xdr:from>
    <xdr:to>
      <xdr:col>16</xdr:col>
      <xdr:colOff>573525</xdr:colOff>
      <xdr:row>40</xdr:row>
      <xdr:rowOff>177261</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0</xdr:colOff>
      <xdr:row>5</xdr:row>
      <xdr:rowOff>28575</xdr:rowOff>
    </xdr:from>
    <xdr:to>
      <xdr:col>13</xdr:col>
      <xdr:colOff>246000</xdr:colOff>
      <xdr:row>21</xdr:row>
      <xdr:rowOff>58575</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552450</xdr:colOff>
      <xdr:row>17</xdr:row>
      <xdr:rowOff>147636</xdr:rowOff>
    </xdr:from>
    <xdr:to>
      <xdr:col>18</xdr:col>
      <xdr:colOff>647700</xdr:colOff>
      <xdr:row>35</xdr:row>
      <xdr:rowOff>133349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733425</xdr:colOff>
      <xdr:row>6</xdr:row>
      <xdr:rowOff>0</xdr:rowOff>
    </xdr:from>
    <xdr:to>
      <xdr:col>10</xdr:col>
      <xdr:colOff>657225</xdr:colOff>
      <xdr:row>37</xdr:row>
      <xdr:rowOff>161925</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485775</xdr:colOff>
      <xdr:row>17</xdr:row>
      <xdr:rowOff>4762</xdr:rowOff>
    </xdr:from>
    <xdr:to>
      <xdr:col>18</xdr:col>
      <xdr:colOff>9525</xdr:colOff>
      <xdr:row>34</xdr:row>
      <xdr:rowOff>19050</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452437</xdr:colOff>
      <xdr:row>24</xdr:row>
      <xdr:rowOff>14287</xdr:rowOff>
    </xdr:from>
    <xdr:to>
      <xdr:col>18</xdr:col>
      <xdr:colOff>409575</xdr:colOff>
      <xdr:row>40</xdr:row>
      <xdr:rowOff>104775</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295275</xdr:colOff>
      <xdr:row>8</xdr:row>
      <xdr:rowOff>142875</xdr:rowOff>
    </xdr:from>
    <xdr:to>
      <xdr:col>17</xdr:col>
      <xdr:colOff>573675</xdr:colOff>
      <xdr:row>38</xdr:row>
      <xdr:rowOff>43875</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0</xdr:colOff>
      <xdr:row>6</xdr:row>
      <xdr:rowOff>171450</xdr:rowOff>
    </xdr:from>
    <xdr:to>
      <xdr:col>16</xdr:col>
      <xdr:colOff>219075</xdr:colOff>
      <xdr:row>26</xdr:row>
      <xdr:rowOff>38100</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5</xdr:row>
      <xdr:rowOff>161925</xdr:rowOff>
    </xdr:from>
    <xdr:to>
      <xdr:col>14</xdr:col>
      <xdr:colOff>639699</xdr:colOff>
      <xdr:row>36</xdr:row>
      <xdr:rowOff>17145</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9525</xdr:colOff>
      <xdr:row>7</xdr:row>
      <xdr:rowOff>0</xdr:rowOff>
    </xdr:from>
    <xdr:to>
      <xdr:col>14</xdr:col>
      <xdr:colOff>649224</xdr:colOff>
      <xdr:row>37</xdr:row>
      <xdr:rowOff>45720</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314325</xdr:colOff>
      <xdr:row>5</xdr:row>
      <xdr:rowOff>123825</xdr:rowOff>
    </xdr:from>
    <xdr:to>
      <xdr:col>17</xdr:col>
      <xdr:colOff>192024</xdr:colOff>
      <xdr:row>24</xdr:row>
      <xdr:rowOff>104775</xdr:rowOff>
    </xdr:to>
    <xdr:graphicFrame macro="">
      <xdr:nvGraphicFramePr>
        <xdr:cNvPr id="2" name="1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0</xdr:colOff>
      <xdr:row>8</xdr:row>
      <xdr:rowOff>0</xdr:rowOff>
    </xdr:from>
    <xdr:to>
      <xdr:col>15</xdr:col>
      <xdr:colOff>0</xdr:colOff>
      <xdr:row>36</xdr:row>
      <xdr:rowOff>198120</xdr:rowOff>
    </xdr:to>
    <xdr:graphicFrame macro="">
      <xdr:nvGraphicFramePr>
        <xdr:cNvPr id="2" name="Gráfico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742950</xdr:colOff>
      <xdr:row>5</xdr:row>
      <xdr:rowOff>152400</xdr:rowOff>
    </xdr:from>
    <xdr:to>
      <xdr:col>15</xdr:col>
      <xdr:colOff>620649</xdr:colOff>
      <xdr:row>36</xdr:row>
      <xdr:rowOff>7620</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600075</xdr:colOff>
      <xdr:row>4</xdr:row>
      <xdr:rowOff>180974</xdr:rowOff>
    </xdr:from>
    <xdr:to>
      <xdr:col>22</xdr:col>
      <xdr:colOff>561975</xdr:colOff>
      <xdr:row>37</xdr:row>
      <xdr:rowOff>171449</xdr:rowOff>
    </xdr:to>
    <xdr:graphicFrame macro="">
      <xdr:nvGraphicFramePr>
        <xdr:cNvPr id="3" name="Gráfico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47625</xdr:colOff>
      <xdr:row>7</xdr:row>
      <xdr:rowOff>180975</xdr:rowOff>
    </xdr:from>
    <xdr:to>
      <xdr:col>11</xdr:col>
      <xdr:colOff>571500</xdr:colOff>
      <xdr:row>41</xdr:row>
      <xdr:rowOff>0</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9524</xdr:colOff>
      <xdr:row>103</xdr:row>
      <xdr:rowOff>0</xdr:rowOff>
    </xdr:from>
    <xdr:to>
      <xdr:col>19</xdr:col>
      <xdr:colOff>0</xdr:colOff>
      <xdr:row>131</xdr:row>
      <xdr:rowOff>57150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19</xdr:col>
      <xdr:colOff>571499</xdr:colOff>
      <xdr:row>102</xdr:row>
      <xdr:rowOff>190499</xdr:rowOff>
    </xdr:from>
    <xdr:to>
      <xdr:col>29</xdr:col>
      <xdr:colOff>466724</xdr:colOff>
      <xdr:row>131</xdr:row>
      <xdr:rowOff>85725</xdr:rowOff>
    </xdr:to>
    <xdr:graphicFrame macro="">
      <xdr:nvGraphicFramePr>
        <xdr:cNvPr id="4" name="Gráfico 3">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561974</xdr:colOff>
      <xdr:row>5</xdr:row>
      <xdr:rowOff>38099</xdr:rowOff>
    </xdr:from>
    <xdr:to>
      <xdr:col>19</xdr:col>
      <xdr:colOff>238125</xdr:colOff>
      <xdr:row>32</xdr:row>
      <xdr:rowOff>180975</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304799</xdr:colOff>
      <xdr:row>4</xdr:row>
      <xdr:rowOff>123825</xdr:rowOff>
    </xdr:from>
    <xdr:to>
      <xdr:col>14</xdr:col>
      <xdr:colOff>295274</xdr:colOff>
      <xdr:row>32</xdr:row>
      <xdr:rowOff>34294</xdr:rowOff>
    </xdr:to>
    <xdr:pic>
      <xdr:nvPicPr>
        <xdr:cNvPr id="2" name="Imagen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4876799" y="771525"/>
          <a:ext cx="6086475" cy="44443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304800</xdr:colOff>
      <xdr:row>28</xdr:row>
      <xdr:rowOff>190499</xdr:rowOff>
    </xdr:from>
    <xdr:to>
      <xdr:col>8</xdr:col>
      <xdr:colOff>428625</xdr:colOff>
      <xdr:row>48</xdr:row>
      <xdr:rowOff>85724</xdr:rowOff>
    </xdr:to>
    <xdr:graphicFrame macro="">
      <xdr:nvGraphicFramePr>
        <xdr:cNvPr id="2" name="Gráfico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2</xdr:col>
      <xdr:colOff>295274</xdr:colOff>
      <xdr:row>4</xdr:row>
      <xdr:rowOff>19050</xdr:rowOff>
    </xdr:from>
    <xdr:to>
      <xdr:col>9</xdr:col>
      <xdr:colOff>609599</xdr:colOff>
      <xdr:row>26</xdr:row>
      <xdr:rowOff>19650</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3</xdr:col>
      <xdr:colOff>0</xdr:colOff>
      <xdr:row>5</xdr:row>
      <xdr:rowOff>0</xdr:rowOff>
    </xdr:from>
    <xdr:to>
      <xdr:col>11</xdr:col>
      <xdr:colOff>142800</xdr:colOff>
      <xdr:row>20</xdr:row>
      <xdr:rowOff>76500</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2</xdr:col>
      <xdr:colOff>742950</xdr:colOff>
      <xdr:row>2</xdr:row>
      <xdr:rowOff>171450</xdr:rowOff>
    </xdr:from>
    <xdr:to>
      <xdr:col>10</xdr:col>
      <xdr:colOff>334950</xdr:colOff>
      <xdr:row>24</xdr:row>
      <xdr:rowOff>180975</xdr:rowOff>
    </xdr:to>
    <xdr:graphicFrame macro="">
      <xdr:nvGraphicFramePr>
        <xdr:cNvPr id="2" name="Gráfico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465600</xdr:colOff>
      <xdr:row>23</xdr:row>
      <xdr:rowOff>106200</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2</xdr:col>
      <xdr:colOff>685800</xdr:colOff>
      <xdr:row>2</xdr:row>
      <xdr:rowOff>47625</xdr:rowOff>
    </xdr:from>
    <xdr:to>
      <xdr:col>10</xdr:col>
      <xdr:colOff>133350</xdr:colOff>
      <xdr:row>24</xdr:row>
      <xdr:rowOff>0</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104776</xdr:colOff>
      <xdr:row>8</xdr:row>
      <xdr:rowOff>104775</xdr:rowOff>
    </xdr:from>
    <xdr:to>
      <xdr:col>17</xdr:col>
      <xdr:colOff>590550</xdr:colOff>
      <xdr:row>30</xdr:row>
      <xdr:rowOff>114300</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36</xdr:row>
      <xdr:rowOff>85724</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xdr:col>
      <xdr:colOff>171450</xdr:colOff>
      <xdr:row>3</xdr:row>
      <xdr:rowOff>19050</xdr:rowOff>
    </xdr:from>
    <xdr:to>
      <xdr:col>12</xdr:col>
      <xdr:colOff>152250</xdr:colOff>
      <xdr:row>39</xdr:row>
      <xdr:rowOff>133350</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752475</xdr:colOff>
      <xdr:row>1</xdr:row>
      <xdr:rowOff>171449</xdr:rowOff>
    </xdr:from>
    <xdr:to>
      <xdr:col>12</xdr:col>
      <xdr:colOff>334875</xdr:colOff>
      <xdr:row>18</xdr:row>
      <xdr:rowOff>66674</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428625</xdr:colOff>
      <xdr:row>2</xdr:row>
      <xdr:rowOff>133349</xdr:rowOff>
    </xdr:from>
    <xdr:to>
      <xdr:col>12</xdr:col>
      <xdr:colOff>286350</xdr:colOff>
      <xdr:row>26</xdr:row>
      <xdr:rowOff>152400</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761999</xdr:colOff>
      <xdr:row>4</xdr:row>
      <xdr:rowOff>190499</xdr:rowOff>
    </xdr:from>
    <xdr:to>
      <xdr:col>10</xdr:col>
      <xdr:colOff>676274</xdr:colOff>
      <xdr:row>32</xdr:row>
      <xdr:rowOff>123824</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657224</xdr:colOff>
      <xdr:row>1</xdr:row>
      <xdr:rowOff>76200</xdr:rowOff>
    </xdr:from>
    <xdr:to>
      <xdr:col>10</xdr:col>
      <xdr:colOff>609600</xdr:colOff>
      <xdr:row>22</xdr:row>
      <xdr:rowOff>123825</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95249</xdr:colOff>
      <xdr:row>2</xdr:row>
      <xdr:rowOff>180973</xdr:rowOff>
    </xdr:from>
    <xdr:to>
      <xdr:col>11</xdr:col>
      <xdr:colOff>371474</xdr:colOff>
      <xdr:row>34</xdr:row>
      <xdr:rowOff>28574</xdr:rowOff>
    </xdr:to>
    <xdr:graphicFrame macro="">
      <xdr:nvGraphicFramePr>
        <xdr:cNvPr id="2" name="2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5</xdr:col>
      <xdr:colOff>0</xdr:colOff>
      <xdr:row>5</xdr:row>
      <xdr:rowOff>0</xdr:rowOff>
    </xdr:from>
    <xdr:to>
      <xdr:col>10</xdr:col>
      <xdr:colOff>723900</xdr:colOff>
      <xdr:row>21</xdr:row>
      <xdr:rowOff>19050</xdr:rowOff>
    </xdr:to>
    <xdr:graphicFrame macro="">
      <xdr:nvGraphicFramePr>
        <xdr:cNvPr id="3" name="1 Gráfico">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4</xdr:col>
      <xdr:colOff>0</xdr:colOff>
      <xdr:row>7</xdr:row>
      <xdr:rowOff>0</xdr:rowOff>
    </xdr:from>
    <xdr:to>
      <xdr:col>9</xdr:col>
      <xdr:colOff>723900</xdr:colOff>
      <xdr:row>43</xdr:row>
      <xdr:rowOff>142875</xdr:rowOff>
    </xdr:to>
    <xdr:graphicFrame macro="">
      <xdr:nvGraphicFramePr>
        <xdr:cNvPr id="3" name="1 Gráfico">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4</xdr:row>
      <xdr:rowOff>0</xdr:rowOff>
    </xdr:from>
    <xdr:to>
      <xdr:col>13</xdr:col>
      <xdr:colOff>504825</xdr:colOff>
      <xdr:row>37</xdr:row>
      <xdr:rowOff>104775</xdr:rowOff>
    </xdr:to>
    <xdr:graphicFrame macro="">
      <xdr:nvGraphicFramePr>
        <xdr:cNvPr id="3" name="1 Gráfico">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1200149</xdr:colOff>
      <xdr:row>22</xdr:row>
      <xdr:rowOff>161924</xdr:rowOff>
    </xdr:from>
    <xdr:to>
      <xdr:col>4</xdr:col>
      <xdr:colOff>114299</xdr:colOff>
      <xdr:row>47</xdr:row>
      <xdr:rowOff>142876</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23</xdr:row>
      <xdr:rowOff>127000</xdr:rowOff>
    </xdr:to>
    <xdr:graphicFrame macro="">
      <xdr:nvGraphicFramePr>
        <xdr:cNvPr id="2" name="Gráfico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5</xdr:row>
      <xdr:rowOff>171449</xdr:rowOff>
    </xdr:from>
    <xdr:to>
      <xdr:col>11</xdr:col>
      <xdr:colOff>723900</xdr:colOff>
      <xdr:row>41</xdr:row>
      <xdr:rowOff>47624</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28</xdr:row>
      <xdr:rowOff>36576</xdr:rowOff>
    </xdr:to>
    <xdr:graphicFrame macro="">
      <xdr:nvGraphicFramePr>
        <xdr:cNvPr id="2" name="Gráfico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31</xdr:row>
      <xdr:rowOff>77216</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6</xdr:col>
      <xdr:colOff>0</xdr:colOff>
      <xdr:row>8</xdr:row>
      <xdr:rowOff>0</xdr:rowOff>
    </xdr:from>
    <xdr:to>
      <xdr:col>15</xdr:col>
      <xdr:colOff>458470</xdr:colOff>
      <xdr:row>28</xdr:row>
      <xdr:rowOff>1270</xdr:rowOff>
    </xdr:to>
    <xdr:graphicFrame macro="">
      <xdr:nvGraphicFramePr>
        <xdr:cNvPr id="3" name="Gráfico 2">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0</xdr:colOff>
      <xdr:row>8</xdr:row>
      <xdr:rowOff>0</xdr:rowOff>
    </xdr:from>
    <xdr:to>
      <xdr:col>15</xdr:col>
      <xdr:colOff>458470</xdr:colOff>
      <xdr:row>28</xdr:row>
      <xdr:rowOff>1270</xdr:rowOff>
    </xdr:to>
    <xdr:graphicFrame macro="">
      <xdr:nvGraphicFramePr>
        <xdr:cNvPr id="3" name="Gráfico 2">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0</xdr:colOff>
      <xdr:row>8</xdr:row>
      <xdr:rowOff>0</xdr:rowOff>
    </xdr:from>
    <xdr:to>
      <xdr:col>16</xdr:col>
      <xdr:colOff>458470</xdr:colOff>
      <xdr:row>28</xdr:row>
      <xdr:rowOff>1270</xdr:rowOff>
    </xdr:to>
    <xdr:graphicFrame macro="">
      <xdr:nvGraphicFramePr>
        <xdr:cNvPr id="3" name="Gráfico 2">
          <a:extLst>
            <a:ext uri="{FF2B5EF4-FFF2-40B4-BE49-F238E27FC236}">
              <a16:creationId xmlns:a16="http://schemas.microsoft.com/office/drawing/2014/main" id="{00000000-0008-0000-5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6</xdr:col>
      <xdr:colOff>0</xdr:colOff>
      <xdr:row>8</xdr:row>
      <xdr:rowOff>0</xdr:rowOff>
    </xdr:from>
    <xdr:to>
      <xdr:col>15</xdr:col>
      <xdr:colOff>458470</xdr:colOff>
      <xdr:row>28</xdr:row>
      <xdr:rowOff>1270</xdr:rowOff>
    </xdr:to>
    <xdr:graphicFrame macro="">
      <xdr:nvGraphicFramePr>
        <xdr:cNvPr id="3" name="Gráfico 2">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35</xdr:row>
      <xdr:rowOff>20955</xdr:rowOff>
    </xdr:to>
    <xdr:graphicFrame macro="">
      <xdr:nvGraphicFramePr>
        <xdr:cNvPr id="3" name="Gráfico 2">
          <a:extLst>
            <a:ext uri="{FF2B5EF4-FFF2-40B4-BE49-F238E27FC236}">
              <a16:creationId xmlns:a16="http://schemas.microsoft.com/office/drawing/2014/main" id="{00000000-0008-0000-5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6</xdr:col>
      <xdr:colOff>0</xdr:colOff>
      <xdr:row>8</xdr:row>
      <xdr:rowOff>0</xdr:rowOff>
    </xdr:from>
    <xdr:to>
      <xdr:col>15</xdr:col>
      <xdr:colOff>458470</xdr:colOff>
      <xdr:row>28</xdr:row>
      <xdr:rowOff>1270</xdr:rowOff>
    </xdr:to>
    <xdr:graphicFrame macro="">
      <xdr:nvGraphicFramePr>
        <xdr:cNvPr id="3" name="Gráfico 2">
          <a:extLst>
            <a:ext uri="{FF2B5EF4-FFF2-40B4-BE49-F238E27FC236}">
              <a16:creationId xmlns:a16="http://schemas.microsoft.com/office/drawing/2014/main" id="{00000000-0008-0000-5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619124</xdr:colOff>
      <xdr:row>16</xdr:row>
      <xdr:rowOff>19049</xdr:rowOff>
    </xdr:from>
    <xdr:to>
      <xdr:col>13</xdr:col>
      <xdr:colOff>409575</xdr:colOff>
      <xdr:row>47</xdr:row>
      <xdr:rowOff>123824</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5</xdr:col>
      <xdr:colOff>0</xdr:colOff>
      <xdr:row>7</xdr:row>
      <xdr:rowOff>0</xdr:rowOff>
    </xdr:from>
    <xdr:to>
      <xdr:col>14</xdr:col>
      <xdr:colOff>458470</xdr:colOff>
      <xdr:row>27</xdr:row>
      <xdr:rowOff>1270</xdr:rowOff>
    </xdr:to>
    <xdr:graphicFrame macro="">
      <xdr:nvGraphicFramePr>
        <xdr:cNvPr id="3" name="Gráfico 2">
          <a:extLst>
            <a:ext uri="{FF2B5EF4-FFF2-40B4-BE49-F238E27FC236}">
              <a16:creationId xmlns:a16="http://schemas.microsoft.com/office/drawing/2014/main" id="{00000000-0008-0000-6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0</xdr:colOff>
      <xdr:row>4</xdr:row>
      <xdr:rowOff>0</xdr:rowOff>
    </xdr:from>
    <xdr:to>
      <xdr:col>15</xdr:col>
      <xdr:colOff>458470</xdr:colOff>
      <xdr:row>35</xdr:row>
      <xdr:rowOff>20955</xdr:rowOff>
    </xdr:to>
    <xdr:graphicFrame macro="">
      <xdr:nvGraphicFramePr>
        <xdr:cNvPr id="3" name="Gráfico 2">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6</xdr:col>
      <xdr:colOff>152400</xdr:colOff>
      <xdr:row>6</xdr:row>
      <xdr:rowOff>63500</xdr:rowOff>
    </xdr:from>
    <xdr:to>
      <xdr:col>12</xdr:col>
      <xdr:colOff>304800</xdr:colOff>
      <xdr:row>39</xdr:row>
      <xdr:rowOff>127000</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10</xdr:col>
      <xdr:colOff>0</xdr:colOff>
      <xdr:row>3</xdr:row>
      <xdr:rowOff>142875</xdr:rowOff>
    </xdr:from>
    <xdr:to>
      <xdr:col>19</xdr:col>
      <xdr:colOff>238125</xdr:colOff>
      <xdr:row>24</xdr:row>
      <xdr:rowOff>20828</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9</xdr:col>
      <xdr:colOff>209550</xdr:colOff>
      <xdr:row>5</xdr:row>
      <xdr:rowOff>9525</xdr:rowOff>
    </xdr:from>
    <xdr:to>
      <xdr:col>17</xdr:col>
      <xdr:colOff>87249</xdr:colOff>
      <xdr:row>29</xdr:row>
      <xdr:rowOff>164846</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6</xdr:col>
      <xdr:colOff>190500</xdr:colOff>
      <xdr:row>6</xdr:row>
      <xdr:rowOff>123825</xdr:rowOff>
    </xdr:from>
    <xdr:to>
      <xdr:col>14</xdr:col>
      <xdr:colOff>68199</xdr:colOff>
      <xdr:row>36</xdr:row>
      <xdr:rowOff>104775</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762000</xdr:colOff>
      <xdr:row>5</xdr:row>
      <xdr:rowOff>0</xdr:rowOff>
    </xdr:from>
    <xdr:to>
      <xdr:col>13</xdr:col>
      <xdr:colOff>611124</xdr:colOff>
      <xdr:row>34</xdr:row>
      <xdr:rowOff>171450</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4" name="Gráfico 3">
          <a:extLst>
            <a:ext uri="{FF2B5EF4-FFF2-40B4-BE49-F238E27FC236}">
              <a16:creationId xmlns:a16="http://schemas.microsoft.com/office/drawing/2014/main" id="{00000000-0008-0000-6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5" name="Gráfico 4">
          <a:extLst>
            <a:ext uri="{FF2B5EF4-FFF2-40B4-BE49-F238E27FC236}">
              <a16:creationId xmlns:a16="http://schemas.microsoft.com/office/drawing/2014/main" id="{00000000-0008-0000-6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6" name="Gráfico 5">
          <a:extLst>
            <a:ext uri="{FF2B5EF4-FFF2-40B4-BE49-F238E27FC236}">
              <a16:creationId xmlns:a16="http://schemas.microsoft.com/office/drawing/2014/main" id="{00000000-0008-0000-6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7" name="Gráfico 6">
          <a:extLst>
            <a:ext uri="{FF2B5EF4-FFF2-40B4-BE49-F238E27FC236}">
              <a16:creationId xmlns:a16="http://schemas.microsoft.com/office/drawing/2014/main" id="{00000000-0008-0000-6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762000</xdr:colOff>
      <xdr:row>5</xdr:row>
      <xdr:rowOff>0</xdr:rowOff>
    </xdr:from>
    <xdr:to>
      <xdr:col>13</xdr:col>
      <xdr:colOff>611124</xdr:colOff>
      <xdr:row>34</xdr:row>
      <xdr:rowOff>171450</xdr:rowOff>
    </xdr:to>
    <xdr:graphicFrame macro="">
      <xdr:nvGraphicFramePr>
        <xdr:cNvPr id="8" name="Gráfico 7">
          <a:extLst>
            <a:ext uri="{FF2B5EF4-FFF2-40B4-BE49-F238E27FC236}">
              <a16:creationId xmlns:a16="http://schemas.microsoft.com/office/drawing/2014/main" id="{00000000-0008-0000-6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714375</xdr:colOff>
      <xdr:row>5</xdr:row>
      <xdr:rowOff>0</xdr:rowOff>
    </xdr:from>
    <xdr:to>
      <xdr:col>14</xdr:col>
      <xdr:colOff>542925</xdr:colOff>
      <xdr:row>46</xdr:row>
      <xdr:rowOff>28574</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52353743e03a878/Documentos/IIEG/Bolet&#237;n%20econ&#243;mico/Agosto/Final/BD_Fichas/BD_empleo_agosto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052353743e03a878/Documentos/IIEG/Bolet&#237;n%20econ&#243;mico/Boletin%20eco%202019/Diciembre/BD_fichas/GRAF_IMMEX_R-Excel_2019_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sheetName val="T3"/>
      <sheetName val="F29"/>
      <sheetName val="F30"/>
      <sheetName val="F31"/>
      <sheetName val="F32"/>
      <sheetName val="F33"/>
      <sheetName val="F34"/>
      <sheetName val="F35"/>
      <sheetName val="F36"/>
      <sheetName val="F37"/>
      <sheetName val="F38"/>
      <sheetName val="F39"/>
      <sheetName val="F40"/>
      <sheetName val="F41"/>
      <sheetName val="F42"/>
      <sheetName val="F43"/>
      <sheetName val="F44"/>
      <sheetName val="F45"/>
      <sheetName val="F46"/>
      <sheetName val="F47"/>
      <sheetName val="F48"/>
      <sheetName val="F49"/>
      <sheetName val="F35 (2)"/>
      <sheetName val="F36 (2)"/>
      <sheetName val="Hoja1"/>
      <sheetName val="F5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5">
          <cell r="A5" t="str">
            <v>Patrones con 1 asegurado</v>
          </cell>
        </row>
      </sheetData>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 EXP MEN"/>
      <sheetName val="NOM EXP MEN"/>
      <sheetName val="TOT EXP ACU"/>
      <sheetName val="TOT EST"/>
      <sheetName val="DIST TOT EST"/>
      <sheetName val="TOT TRA"/>
      <sheetName val="VAR TOT TRA"/>
      <sheetName val="DIST TOT TRA"/>
    </sheetNames>
    <sheetDataSet>
      <sheetData sheetId="0">
        <row r="5">
          <cell r="C5" t="str">
            <v>Exportaciones</v>
          </cell>
          <cell r="D5" t="str">
            <v>Promedio</v>
          </cell>
        </row>
        <row r="6">
          <cell r="A6" t="str">
            <v>2013</v>
          </cell>
          <cell r="B6" t="str">
            <v>ENE</v>
          </cell>
          <cell r="C6">
            <v>6343</v>
          </cell>
          <cell r="D6">
            <v>6644</v>
          </cell>
        </row>
        <row r="7">
          <cell r="A7" t="str">
            <v/>
          </cell>
          <cell r="B7" t="str">
            <v>FEB</v>
          </cell>
          <cell r="C7">
            <v>6318</v>
          </cell>
          <cell r="D7">
            <v>6655</v>
          </cell>
        </row>
        <row r="8">
          <cell r="A8" t="str">
            <v/>
          </cell>
          <cell r="B8" t="str">
            <v>MAR</v>
          </cell>
          <cell r="C8">
            <v>6647</v>
          </cell>
          <cell r="D8">
            <v>6608</v>
          </cell>
        </row>
        <row r="9">
          <cell r="A9" t="str">
            <v/>
          </cell>
          <cell r="B9" t="str">
            <v>ABR</v>
          </cell>
          <cell r="C9">
            <v>6479</v>
          </cell>
          <cell r="D9">
            <v>6598</v>
          </cell>
        </row>
        <row r="10">
          <cell r="A10" t="str">
            <v/>
          </cell>
          <cell r="B10" t="str">
            <v>MAY</v>
          </cell>
          <cell r="C10">
            <v>6949</v>
          </cell>
          <cell r="D10">
            <v>6624</v>
          </cell>
        </row>
        <row r="11">
          <cell r="A11" t="str">
            <v/>
          </cell>
          <cell r="B11" t="str">
            <v>JUN</v>
          </cell>
          <cell r="C11">
            <v>6766</v>
          </cell>
          <cell r="D11">
            <v>6629</v>
          </cell>
        </row>
        <row r="12">
          <cell r="A12" t="str">
            <v/>
          </cell>
          <cell r="B12" t="str">
            <v>JUL</v>
          </cell>
          <cell r="C12">
            <v>6997</v>
          </cell>
          <cell r="D12">
            <v>6655</v>
          </cell>
        </row>
        <row r="13">
          <cell r="A13" t="str">
            <v/>
          </cell>
          <cell r="B13" t="str">
            <v>AGO</v>
          </cell>
          <cell r="C13">
            <v>7960</v>
          </cell>
          <cell r="D13">
            <v>6751</v>
          </cell>
        </row>
        <row r="14">
          <cell r="A14" t="str">
            <v/>
          </cell>
          <cell r="B14" t="str">
            <v>SEP</v>
          </cell>
          <cell r="C14">
            <v>7340</v>
          </cell>
          <cell r="D14">
            <v>6821</v>
          </cell>
        </row>
        <row r="15">
          <cell r="A15" t="str">
            <v/>
          </cell>
          <cell r="B15" t="str">
            <v>OCT</v>
          </cell>
          <cell r="C15">
            <v>7398</v>
          </cell>
          <cell r="D15">
            <v>6820</v>
          </cell>
        </row>
        <row r="16">
          <cell r="A16" t="str">
            <v/>
          </cell>
          <cell r="B16" t="str">
            <v>NOV</v>
          </cell>
          <cell r="C16">
            <v>7281</v>
          </cell>
          <cell r="D16">
            <v>6820</v>
          </cell>
        </row>
        <row r="17">
          <cell r="A17" t="str">
            <v/>
          </cell>
          <cell r="B17" t="str">
            <v>DIC</v>
          </cell>
          <cell r="C17">
            <v>5672</v>
          </cell>
          <cell r="D17">
            <v>6846</v>
          </cell>
        </row>
        <row r="18">
          <cell r="A18" t="str">
            <v>2014</v>
          </cell>
          <cell r="B18" t="str">
            <v>ENE</v>
          </cell>
          <cell r="C18">
            <v>6130</v>
          </cell>
          <cell r="D18">
            <v>6828</v>
          </cell>
        </row>
        <row r="19">
          <cell r="A19" t="str">
            <v/>
          </cell>
          <cell r="B19" t="str">
            <v>FEB</v>
          </cell>
          <cell r="C19">
            <v>6660</v>
          </cell>
          <cell r="D19">
            <v>6857</v>
          </cell>
        </row>
        <row r="20">
          <cell r="A20" t="str">
            <v/>
          </cell>
          <cell r="B20" t="str">
            <v>MAR</v>
          </cell>
          <cell r="C20">
            <v>7617</v>
          </cell>
          <cell r="D20">
            <v>6938</v>
          </cell>
        </row>
        <row r="21">
          <cell r="A21" t="str">
            <v/>
          </cell>
          <cell r="B21" t="str">
            <v>ABR</v>
          </cell>
          <cell r="C21">
            <v>8011</v>
          </cell>
          <cell r="D21">
            <v>7065</v>
          </cell>
        </row>
        <row r="22">
          <cell r="A22" t="str">
            <v/>
          </cell>
          <cell r="B22" t="str">
            <v>MAY</v>
          </cell>
          <cell r="C22">
            <v>7966</v>
          </cell>
          <cell r="D22">
            <v>7150</v>
          </cell>
        </row>
        <row r="23">
          <cell r="A23" t="str">
            <v/>
          </cell>
          <cell r="B23" t="str">
            <v>JUN</v>
          </cell>
          <cell r="C23">
            <v>7292</v>
          </cell>
          <cell r="D23">
            <v>7194</v>
          </cell>
        </row>
        <row r="24">
          <cell r="A24" t="str">
            <v/>
          </cell>
          <cell r="B24" t="str">
            <v>JUL</v>
          </cell>
          <cell r="C24">
            <v>7404</v>
          </cell>
          <cell r="D24">
            <v>7228</v>
          </cell>
        </row>
        <row r="25">
          <cell r="A25" t="str">
            <v/>
          </cell>
          <cell r="B25" t="str">
            <v>AGO</v>
          </cell>
          <cell r="C25">
            <v>7866</v>
          </cell>
          <cell r="D25">
            <v>7220</v>
          </cell>
        </row>
        <row r="26">
          <cell r="A26" t="str">
            <v/>
          </cell>
          <cell r="B26" t="str">
            <v>SEP</v>
          </cell>
          <cell r="C26">
            <v>7767</v>
          </cell>
          <cell r="D26">
            <v>7255</v>
          </cell>
        </row>
        <row r="27">
          <cell r="A27" t="str">
            <v/>
          </cell>
          <cell r="B27" t="str">
            <v>OCT</v>
          </cell>
          <cell r="C27">
            <v>8436</v>
          </cell>
          <cell r="D27">
            <v>7342</v>
          </cell>
        </row>
        <row r="28">
          <cell r="A28" t="str">
            <v/>
          </cell>
          <cell r="B28" t="str">
            <v>NOV</v>
          </cell>
          <cell r="C28">
            <v>7381</v>
          </cell>
          <cell r="D28">
            <v>7350</v>
          </cell>
        </row>
        <row r="29">
          <cell r="A29" t="str">
            <v/>
          </cell>
          <cell r="B29" t="str">
            <v>DIC</v>
          </cell>
          <cell r="C29">
            <v>7176</v>
          </cell>
          <cell r="D29">
            <v>7476</v>
          </cell>
        </row>
        <row r="30">
          <cell r="A30" t="str">
            <v>2015</v>
          </cell>
          <cell r="B30" t="str">
            <v>ENE</v>
          </cell>
          <cell r="C30">
            <v>7170</v>
          </cell>
          <cell r="D30">
            <v>7562</v>
          </cell>
        </row>
        <row r="31">
          <cell r="A31" t="str">
            <v/>
          </cell>
          <cell r="B31" t="str">
            <v>FEB</v>
          </cell>
          <cell r="C31">
            <v>7843</v>
          </cell>
          <cell r="D31">
            <v>7661</v>
          </cell>
        </row>
        <row r="32">
          <cell r="A32" t="str">
            <v/>
          </cell>
          <cell r="B32" t="str">
            <v>MAR</v>
          </cell>
          <cell r="C32">
            <v>8899</v>
          </cell>
          <cell r="D32">
            <v>7767</v>
          </cell>
        </row>
        <row r="33">
          <cell r="A33" t="str">
            <v/>
          </cell>
          <cell r="B33" t="str">
            <v>ABR</v>
          </cell>
          <cell r="C33">
            <v>8889</v>
          </cell>
          <cell r="D33">
            <v>7841</v>
          </cell>
        </row>
        <row r="34">
          <cell r="A34" t="str">
            <v/>
          </cell>
          <cell r="B34" t="str">
            <v>MAY</v>
          </cell>
          <cell r="C34">
            <v>8822</v>
          </cell>
          <cell r="D34">
            <v>7912</v>
          </cell>
        </row>
        <row r="35">
          <cell r="A35" t="str">
            <v/>
          </cell>
          <cell r="B35" t="str">
            <v>JUN</v>
          </cell>
          <cell r="C35">
            <v>8691</v>
          </cell>
          <cell r="D35">
            <v>8029</v>
          </cell>
        </row>
        <row r="36">
          <cell r="A36" t="str">
            <v/>
          </cell>
          <cell r="B36" t="str">
            <v>JUL</v>
          </cell>
          <cell r="C36">
            <v>9526</v>
          </cell>
          <cell r="D36">
            <v>8205</v>
          </cell>
        </row>
        <row r="37">
          <cell r="A37" t="str">
            <v/>
          </cell>
          <cell r="B37" t="str">
            <v>AGO</v>
          </cell>
          <cell r="C37">
            <v>9440</v>
          </cell>
          <cell r="D37">
            <v>8337</v>
          </cell>
        </row>
        <row r="38">
          <cell r="A38" t="str">
            <v/>
          </cell>
          <cell r="B38" t="str">
            <v>SEP</v>
          </cell>
          <cell r="C38">
            <v>9790</v>
          </cell>
          <cell r="D38">
            <v>8505</v>
          </cell>
        </row>
        <row r="39">
          <cell r="A39" t="str">
            <v/>
          </cell>
          <cell r="B39" t="str">
            <v>OCT</v>
          </cell>
          <cell r="C39">
            <v>9425</v>
          </cell>
          <cell r="D39">
            <v>8588</v>
          </cell>
        </row>
        <row r="40">
          <cell r="A40" t="str">
            <v/>
          </cell>
          <cell r="B40" t="str">
            <v>NOV</v>
          </cell>
          <cell r="C40">
            <v>9000</v>
          </cell>
          <cell r="D40">
            <v>8723</v>
          </cell>
        </row>
        <row r="41">
          <cell r="A41" t="str">
            <v/>
          </cell>
          <cell r="B41" t="str">
            <v>DIC</v>
          </cell>
          <cell r="C41">
            <v>8816</v>
          </cell>
          <cell r="D41">
            <v>8859</v>
          </cell>
        </row>
        <row r="42">
          <cell r="A42" t="str">
            <v>2016</v>
          </cell>
          <cell r="B42" t="str">
            <v>ENE</v>
          </cell>
          <cell r="C42">
            <v>8680</v>
          </cell>
          <cell r="D42">
            <v>8985</v>
          </cell>
        </row>
        <row r="43">
          <cell r="A43" t="str">
            <v/>
          </cell>
          <cell r="B43" t="str">
            <v>FEB</v>
          </cell>
          <cell r="C43">
            <v>9921</v>
          </cell>
          <cell r="D43">
            <v>9158</v>
          </cell>
        </row>
        <row r="44">
          <cell r="A44" t="str">
            <v/>
          </cell>
          <cell r="B44" t="str">
            <v>MAR</v>
          </cell>
          <cell r="C44">
            <v>9962</v>
          </cell>
          <cell r="D44">
            <v>9247</v>
          </cell>
        </row>
        <row r="45">
          <cell r="A45" t="str">
            <v/>
          </cell>
          <cell r="B45" t="str">
            <v>ABR</v>
          </cell>
          <cell r="C45">
            <v>10438</v>
          </cell>
          <cell r="D45">
            <v>9376</v>
          </cell>
        </row>
        <row r="46">
          <cell r="A46" t="str">
            <v/>
          </cell>
          <cell r="B46" t="str">
            <v>MAY</v>
          </cell>
          <cell r="C46">
            <v>10693</v>
          </cell>
          <cell r="D46">
            <v>9532</v>
          </cell>
        </row>
        <row r="47">
          <cell r="A47" t="str">
            <v/>
          </cell>
          <cell r="B47" t="str">
            <v>JUN</v>
          </cell>
          <cell r="C47">
            <v>10732</v>
          </cell>
          <cell r="D47">
            <v>9702</v>
          </cell>
        </row>
        <row r="48">
          <cell r="A48" t="str">
            <v/>
          </cell>
          <cell r="B48" t="str">
            <v>JUL</v>
          </cell>
          <cell r="C48">
            <v>10104</v>
          </cell>
          <cell r="D48">
            <v>9750</v>
          </cell>
        </row>
        <row r="49">
          <cell r="A49" t="str">
            <v/>
          </cell>
          <cell r="B49" t="str">
            <v>AGO</v>
          </cell>
          <cell r="C49">
            <v>10575</v>
          </cell>
          <cell r="D49">
            <v>9845</v>
          </cell>
        </row>
        <row r="50">
          <cell r="A50" t="str">
            <v/>
          </cell>
          <cell r="B50" t="str">
            <v>SEP</v>
          </cell>
          <cell r="C50">
            <v>10702</v>
          </cell>
          <cell r="D50">
            <v>9921</v>
          </cell>
        </row>
        <row r="51">
          <cell r="A51" t="str">
            <v/>
          </cell>
          <cell r="B51" t="str">
            <v>OCT</v>
          </cell>
          <cell r="C51">
            <v>11189</v>
          </cell>
          <cell r="D51">
            <v>10068</v>
          </cell>
        </row>
        <row r="52">
          <cell r="A52" t="str">
            <v/>
          </cell>
          <cell r="B52" t="str">
            <v>NOV</v>
          </cell>
          <cell r="C52">
            <v>10990</v>
          </cell>
          <cell r="D52">
            <v>10234</v>
          </cell>
        </row>
        <row r="53">
          <cell r="A53" t="str">
            <v/>
          </cell>
          <cell r="B53" t="str">
            <v>DIC</v>
          </cell>
          <cell r="C53">
            <v>9641</v>
          </cell>
          <cell r="D53">
            <v>10302</v>
          </cell>
        </row>
        <row r="54">
          <cell r="A54" t="str">
            <v>2017</v>
          </cell>
          <cell r="B54" t="str">
            <v>ENE</v>
          </cell>
          <cell r="C54">
            <v>9282</v>
          </cell>
          <cell r="D54">
            <v>10353</v>
          </cell>
        </row>
        <row r="55">
          <cell r="A55" t="str">
            <v/>
          </cell>
          <cell r="B55" t="str">
            <v>FEB</v>
          </cell>
          <cell r="C55">
            <v>10916</v>
          </cell>
          <cell r="D55">
            <v>10435</v>
          </cell>
        </row>
        <row r="56">
          <cell r="A56" t="str">
            <v/>
          </cell>
          <cell r="B56" t="str">
            <v>MAR</v>
          </cell>
          <cell r="C56">
            <v>12170</v>
          </cell>
          <cell r="D56">
            <v>10619</v>
          </cell>
        </row>
        <row r="57">
          <cell r="A57" t="str">
            <v/>
          </cell>
          <cell r="B57" t="str">
            <v>ABR</v>
          </cell>
          <cell r="C57">
            <v>9958</v>
          </cell>
          <cell r="D57">
            <v>10579</v>
          </cell>
        </row>
        <row r="58">
          <cell r="A58" t="str">
            <v/>
          </cell>
          <cell r="B58" t="str">
            <v>MAY</v>
          </cell>
          <cell r="C58">
            <v>11443</v>
          </cell>
          <cell r="D58">
            <v>10642</v>
          </cell>
        </row>
        <row r="59">
          <cell r="A59" t="str">
            <v/>
          </cell>
          <cell r="B59" t="str">
            <v>JUN</v>
          </cell>
          <cell r="C59">
            <v>11190</v>
          </cell>
          <cell r="D59">
            <v>10680</v>
          </cell>
        </row>
        <row r="60">
          <cell r="A60" t="str">
            <v/>
          </cell>
          <cell r="B60" t="str">
            <v>JUL</v>
          </cell>
          <cell r="C60">
            <v>10250</v>
          </cell>
          <cell r="D60">
            <v>10692</v>
          </cell>
        </row>
        <row r="61">
          <cell r="A61" t="str">
            <v/>
          </cell>
          <cell r="B61" t="str">
            <v>AGO</v>
          </cell>
          <cell r="C61">
            <v>10998</v>
          </cell>
          <cell r="D61">
            <v>10727</v>
          </cell>
        </row>
        <row r="62">
          <cell r="A62" t="str">
            <v/>
          </cell>
          <cell r="B62" t="str">
            <v>SEP</v>
          </cell>
          <cell r="C62">
            <v>10862</v>
          </cell>
          <cell r="D62">
            <v>10741</v>
          </cell>
        </row>
        <row r="63">
          <cell r="A63" t="str">
            <v/>
          </cell>
          <cell r="B63" t="str">
            <v>OCT</v>
          </cell>
          <cell r="C63">
            <v>11198</v>
          </cell>
          <cell r="D63">
            <v>10741</v>
          </cell>
        </row>
        <row r="64">
          <cell r="A64" t="str">
            <v/>
          </cell>
          <cell r="B64" t="str">
            <v>NOV</v>
          </cell>
          <cell r="C64">
            <v>11291</v>
          </cell>
          <cell r="D64">
            <v>10767</v>
          </cell>
        </row>
        <row r="65">
          <cell r="A65" t="str">
            <v/>
          </cell>
          <cell r="B65" t="str">
            <v>DIC</v>
          </cell>
          <cell r="C65">
            <v>10062</v>
          </cell>
          <cell r="D65">
            <v>10802</v>
          </cell>
        </row>
        <row r="66">
          <cell r="A66" t="str">
            <v>2018</v>
          </cell>
          <cell r="B66" t="str">
            <v>ENE</v>
          </cell>
          <cell r="C66">
            <v>11384</v>
          </cell>
          <cell r="D66">
            <v>10977</v>
          </cell>
        </row>
        <row r="67">
          <cell r="A67" t="str">
            <v/>
          </cell>
          <cell r="B67" t="str">
            <v>FEB</v>
          </cell>
          <cell r="C67">
            <v>10934</v>
          </cell>
          <cell r="D67">
            <v>10978</v>
          </cell>
        </row>
        <row r="68">
          <cell r="A68" t="str">
            <v/>
          </cell>
          <cell r="B68" t="str">
            <v>MAR</v>
          </cell>
          <cell r="C68">
            <v>12720</v>
          </cell>
          <cell r="D68">
            <v>11024</v>
          </cell>
        </row>
        <row r="69">
          <cell r="A69" t="str">
            <v/>
          </cell>
          <cell r="B69" t="str">
            <v>ABR</v>
          </cell>
          <cell r="C69">
            <v>12177</v>
          </cell>
          <cell r="D69">
            <v>11209</v>
          </cell>
        </row>
        <row r="70">
          <cell r="A70" t="str">
            <v/>
          </cell>
          <cell r="B70" t="str">
            <v>MAY</v>
          </cell>
          <cell r="C70">
            <v>13045</v>
          </cell>
          <cell r="D70">
            <v>11343</v>
          </cell>
        </row>
        <row r="71">
          <cell r="A71" t="str">
            <v/>
          </cell>
          <cell r="B71" t="str">
            <v>JUN</v>
          </cell>
          <cell r="C71">
            <v>12731</v>
          </cell>
          <cell r="D71">
            <v>11471</v>
          </cell>
        </row>
        <row r="72">
          <cell r="A72" t="str">
            <v/>
          </cell>
          <cell r="B72" t="str">
            <v>JUL</v>
          </cell>
          <cell r="C72">
            <v>12055</v>
          </cell>
          <cell r="D72">
            <v>11622</v>
          </cell>
        </row>
        <row r="73">
          <cell r="A73" t="str">
            <v/>
          </cell>
          <cell r="B73" t="str">
            <v>AGO</v>
          </cell>
          <cell r="C73">
            <v>12738</v>
          </cell>
          <cell r="D73">
            <v>11767</v>
          </cell>
        </row>
        <row r="74">
          <cell r="A74" t="str">
            <v/>
          </cell>
          <cell r="B74" t="str">
            <v>SEP</v>
          </cell>
          <cell r="C74">
            <v>12214</v>
          </cell>
          <cell r="D74">
            <v>11879</v>
          </cell>
        </row>
        <row r="75">
          <cell r="A75" t="str">
            <v/>
          </cell>
          <cell r="B75" t="str">
            <v>OCT</v>
          </cell>
          <cell r="C75">
            <v>12324</v>
          </cell>
          <cell r="D75">
            <v>11973</v>
          </cell>
        </row>
        <row r="76">
          <cell r="A76" t="str">
            <v/>
          </cell>
          <cell r="B76" t="str">
            <v>NOV</v>
          </cell>
          <cell r="C76">
            <v>12282</v>
          </cell>
          <cell r="D76">
            <v>12056</v>
          </cell>
        </row>
        <row r="77">
          <cell r="A77" t="str">
            <v/>
          </cell>
          <cell r="B77" t="str">
            <v>DIC</v>
          </cell>
          <cell r="C77">
            <v>11489</v>
          </cell>
          <cell r="D77">
            <v>12174</v>
          </cell>
        </row>
        <row r="78">
          <cell r="A78" t="str">
            <v>2019</v>
          </cell>
          <cell r="B78" t="str">
            <v>ENE</v>
          </cell>
          <cell r="C78">
            <v>12328</v>
          </cell>
          <cell r="D78">
            <v>12253</v>
          </cell>
        </row>
        <row r="79">
          <cell r="A79" t="str">
            <v/>
          </cell>
          <cell r="B79" t="str">
            <v>FEB</v>
          </cell>
          <cell r="C79">
            <v>12668</v>
          </cell>
          <cell r="D79">
            <v>12398</v>
          </cell>
        </row>
        <row r="80">
          <cell r="A80" t="str">
            <v/>
          </cell>
          <cell r="B80" t="str">
            <v>MAR</v>
          </cell>
          <cell r="C80">
            <v>14391</v>
          </cell>
          <cell r="D80">
            <v>12537</v>
          </cell>
        </row>
        <row r="81">
          <cell r="A81" t="str">
            <v/>
          </cell>
          <cell r="B81" t="str">
            <v>ABR</v>
          </cell>
          <cell r="C81">
            <v>13205</v>
          </cell>
          <cell r="D81">
            <v>12623</v>
          </cell>
        </row>
        <row r="82">
          <cell r="A82" t="str">
            <v/>
          </cell>
          <cell r="B82" t="str">
            <v>MAY</v>
          </cell>
          <cell r="C82">
            <v>14267</v>
          </cell>
          <cell r="D82">
            <v>12724</v>
          </cell>
        </row>
        <row r="83">
          <cell r="A83" t="str">
            <v/>
          </cell>
          <cell r="B83" t="str">
            <v>JUN</v>
          </cell>
          <cell r="C83">
            <v>13745</v>
          </cell>
          <cell r="D83">
            <v>12809</v>
          </cell>
        </row>
        <row r="84">
          <cell r="A84" t="str">
            <v/>
          </cell>
          <cell r="B84" t="str">
            <v>JUL</v>
          </cell>
          <cell r="C84">
            <v>13646</v>
          </cell>
          <cell r="D84">
            <v>12941</v>
          </cell>
        </row>
        <row r="85">
          <cell r="A85" t="str">
            <v/>
          </cell>
          <cell r="B85" t="str">
            <v>AGO</v>
          </cell>
          <cell r="C85">
            <v>13964</v>
          </cell>
          <cell r="D85">
            <v>13044</v>
          </cell>
        </row>
        <row r="86">
          <cell r="A86" t="str">
            <v/>
          </cell>
          <cell r="B86" t="str">
            <v>SEP</v>
          </cell>
          <cell r="C86">
            <v>13752</v>
          </cell>
          <cell r="D86">
            <v>13172</v>
          </cell>
        </row>
        <row r="87">
          <cell r="A87" t="str">
            <v/>
          </cell>
          <cell r="B87" t="str">
            <v>OCT</v>
          </cell>
          <cell r="C87">
            <v>13847</v>
          </cell>
          <cell r="D87">
            <v>13299</v>
          </cell>
        </row>
      </sheetData>
      <sheetData sheetId="1">
        <row r="5">
          <cell r="C5" t="str">
            <v>Exportaciones</v>
          </cell>
          <cell r="D5" t="str">
            <v>Promedio</v>
          </cell>
        </row>
        <row r="6">
          <cell r="A6" t="str">
            <v>2013</v>
          </cell>
          <cell r="B6" t="str">
            <v>ENE</v>
          </cell>
          <cell r="C6">
            <v>652</v>
          </cell>
          <cell r="D6">
            <v>513</v>
          </cell>
        </row>
        <row r="7">
          <cell r="A7" t="str">
            <v/>
          </cell>
          <cell r="B7" t="str">
            <v>FEB</v>
          </cell>
          <cell r="C7">
            <v>636</v>
          </cell>
          <cell r="D7">
            <v>526</v>
          </cell>
        </row>
        <row r="8">
          <cell r="A8" t="str">
            <v/>
          </cell>
          <cell r="B8" t="str">
            <v>MAR</v>
          </cell>
          <cell r="C8">
            <v>1033</v>
          </cell>
          <cell r="D8">
            <v>551</v>
          </cell>
        </row>
        <row r="9">
          <cell r="A9" t="str">
            <v/>
          </cell>
          <cell r="B9" t="str">
            <v>ABR</v>
          </cell>
          <cell r="C9">
            <v>753</v>
          </cell>
          <cell r="D9">
            <v>556</v>
          </cell>
        </row>
        <row r="10">
          <cell r="A10" t="str">
            <v/>
          </cell>
          <cell r="B10" t="str">
            <v>MAY</v>
          </cell>
          <cell r="C10">
            <v>809</v>
          </cell>
          <cell r="D10">
            <v>569</v>
          </cell>
        </row>
        <row r="11">
          <cell r="A11" t="str">
            <v/>
          </cell>
          <cell r="B11" t="str">
            <v>JUN</v>
          </cell>
          <cell r="C11">
            <v>548</v>
          </cell>
          <cell r="D11">
            <v>579</v>
          </cell>
        </row>
        <row r="12">
          <cell r="A12" t="str">
            <v/>
          </cell>
          <cell r="B12" t="str">
            <v>JUL</v>
          </cell>
          <cell r="C12">
            <v>358</v>
          </cell>
          <cell r="D12">
            <v>586</v>
          </cell>
        </row>
        <row r="13">
          <cell r="A13" t="str">
            <v/>
          </cell>
          <cell r="B13" t="str">
            <v>AGO</v>
          </cell>
          <cell r="C13">
            <v>393</v>
          </cell>
          <cell r="D13">
            <v>601</v>
          </cell>
        </row>
        <row r="14">
          <cell r="A14" t="str">
            <v/>
          </cell>
          <cell r="B14" t="str">
            <v>SEP</v>
          </cell>
          <cell r="C14">
            <v>438</v>
          </cell>
          <cell r="D14">
            <v>613</v>
          </cell>
        </row>
        <row r="15">
          <cell r="A15" t="str">
            <v/>
          </cell>
          <cell r="B15" t="str">
            <v>OCT</v>
          </cell>
          <cell r="C15">
            <v>484</v>
          </cell>
          <cell r="D15">
            <v>620</v>
          </cell>
        </row>
        <row r="16">
          <cell r="A16" t="str">
            <v/>
          </cell>
          <cell r="B16" t="str">
            <v>NOV</v>
          </cell>
          <cell r="C16">
            <v>474</v>
          </cell>
          <cell r="D16">
            <v>608</v>
          </cell>
        </row>
        <row r="17">
          <cell r="A17" t="str">
            <v/>
          </cell>
          <cell r="B17" t="str">
            <v>DIC</v>
          </cell>
          <cell r="C17">
            <v>624</v>
          </cell>
          <cell r="D17">
            <v>600</v>
          </cell>
        </row>
        <row r="18">
          <cell r="A18" t="str">
            <v>2014</v>
          </cell>
          <cell r="B18" t="str">
            <v>ENE</v>
          </cell>
          <cell r="C18">
            <v>699</v>
          </cell>
          <cell r="D18">
            <v>604</v>
          </cell>
        </row>
        <row r="19">
          <cell r="A19" t="str">
            <v/>
          </cell>
          <cell r="B19" t="str">
            <v>FEB</v>
          </cell>
          <cell r="C19">
            <v>840</v>
          </cell>
          <cell r="D19">
            <v>621</v>
          </cell>
        </row>
        <row r="20">
          <cell r="A20" t="str">
            <v/>
          </cell>
          <cell r="B20" t="str">
            <v>MAR</v>
          </cell>
          <cell r="C20">
            <v>939</v>
          </cell>
          <cell r="D20">
            <v>613</v>
          </cell>
        </row>
        <row r="21">
          <cell r="A21" t="str">
            <v/>
          </cell>
          <cell r="B21" t="str">
            <v>ABR</v>
          </cell>
          <cell r="C21">
            <v>1027</v>
          </cell>
          <cell r="D21">
            <v>636</v>
          </cell>
        </row>
        <row r="22">
          <cell r="A22" t="str">
            <v/>
          </cell>
          <cell r="B22" t="str">
            <v>MAY</v>
          </cell>
          <cell r="C22">
            <v>828</v>
          </cell>
          <cell r="D22">
            <v>638</v>
          </cell>
        </row>
        <row r="23">
          <cell r="A23" t="str">
            <v/>
          </cell>
          <cell r="B23" t="str">
            <v>JUN</v>
          </cell>
          <cell r="C23">
            <v>736</v>
          </cell>
          <cell r="D23">
            <v>653</v>
          </cell>
        </row>
        <row r="24">
          <cell r="A24" t="str">
            <v/>
          </cell>
          <cell r="B24" t="str">
            <v>JUL</v>
          </cell>
          <cell r="C24">
            <v>595</v>
          </cell>
          <cell r="D24">
            <v>673</v>
          </cell>
        </row>
        <row r="25">
          <cell r="A25" t="str">
            <v/>
          </cell>
          <cell r="B25" t="str">
            <v>AGO</v>
          </cell>
          <cell r="C25">
            <v>559</v>
          </cell>
          <cell r="D25">
            <v>687</v>
          </cell>
        </row>
        <row r="26">
          <cell r="A26" t="str">
            <v/>
          </cell>
          <cell r="B26" t="str">
            <v>SEP</v>
          </cell>
          <cell r="C26">
            <v>520</v>
          </cell>
          <cell r="D26">
            <v>694</v>
          </cell>
        </row>
        <row r="27">
          <cell r="A27" t="str">
            <v/>
          </cell>
          <cell r="B27" t="str">
            <v>OCT</v>
          </cell>
          <cell r="C27">
            <v>611</v>
          </cell>
          <cell r="D27">
            <v>704</v>
          </cell>
        </row>
        <row r="28">
          <cell r="A28" t="str">
            <v/>
          </cell>
          <cell r="B28" t="str">
            <v>NOV</v>
          </cell>
          <cell r="C28">
            <v>644</v>
          </cell>
          <cell r="D28">
            <v>718</v>
          </cell>
        </row>
        <row r="29">
          <cell r="A29" t="str">
            <v/>
          </cell>
          <cell r="B29" t="str">
            <v>DIC</v>
          </cell>
          <cell r="C29">
            <v>783</v>
          </cell>
          <cell r="D29">
            <v>732</v>
          </cell>
        </row>
        <row r="30">
          <cell r="A30" t="str">
            <v>2015</v>
          </cell>
          <cell r="B30" t="str">
            <v>ENE</v>
          </cell>
          <cell r="C30">
            <v>691</v>
          </cell>
          <cell r="D30">
            <v>731</v>
          </cell>
        </row>
        <row r="31">
          <cell r="A31" t="str">
            <v/>
          </cell>
          <cell r="B31" t="str">
            <v>FEB</v>
          </cell>
          <cell r="C31">
            <v>721</v>
          </cell>
          <cell r="D31">
            <v>721</v>
          </cell>
        </row>
        <row r="32">
          <cell r="A32" t="str">
            <v/>
          </cell>
          <cell r="B32" t="str">
            <v>MAR</v>
          </cell>
          <cell r="C32">
            <v>755</v>
          </cell>
          <cell r="D32">
            <v>706</v>
          </cell>
        </row>
        <row r="33">
          <cell r="A33" t="str">
            <v/>
          </cell>
          <cell r="B33" t="str">
            <v>ABR</v>
          </cell>
          <cell r="C33">
            <v>828</v>
          </cell>
          <cell r="D33">
            <v>689</v>
          </cell>
        </row>
        <row r="34">
          <cell r="A34" t="str">
            <v/>
          </cell>
          <cell r="B34" t="str">
            <v>MAY</v>
          </cell>
          <cell r="C34">
            <v>882</v>
          </cell>
          <cell r="D34">
            <v>694</v>
          </cell>
        </row>
        <row r="35">
          <cell r="A35" t="str">
            <v/>
          </cell>
          <cell r="B35" t="str">
            <v>JUN</v>
          </cell>
          <cell r="C35">
            <v>824</v>
          </cell>
          <cell r="D35">
            <v>701</v>
          </cell>
        </row>
        <row r="36">
          <cell r="A36" t="str">
            <v/>
          </cell>
          <cell r="B36" t="str">
            <v>JUL</v>
          </cell>
          <cell r="C36">
            <v>649</v>
          </cell>
          <cell r="D36">
            <v>706</v>
          </cell>
        </row>
        <row r="37">
          <cell r="A37" t="str">
            <v/>
          </cell>
          <cell r="B37" t="str">
            <v>AGO</v>
          </cell>
          <cell r="C37">
            <v>594</v>
          </cell>
          <cell r="D37">
            <v>709</v>
          </cell>
        </row>
        <row r="38">
          <cell r="A38" t="str">
            <v/>
          </cell>
          <cell r="B38" t="str">
            <v>SEP</v>
          </cell>
          <cell r="C38">
            <v>663</v>
          </cell>
          <cell r="D38">
            <v>720</v>
          </cell>
        </row>
        <row r="39">
          <cell r="A39" t="str">
            <v/>
          </cell>
          <cell r="B39" t="str">
            <v>OCT</v>
          </cell>
          <cell r="C39">
            <v>617</v>
          </cell>
          <cell r="D39">
            <v>721</v>
          </cell>
        </row>
        <row r="40">
          <cell r="A40" t="str">
            <v/>
          </cell>
          <cell r="B40" t="str">
            <v>NOV</v>
          </cell>
          <cell r="C40">
            <v>715</v>
          </cell>
          <cell r="D40">
            <v>727</v>
          </cell>
        </row>
        <row r="41">
          <cell r="A41" t="str">
            <v/>
          </cell>
          <cell r="B41" t="str">
            <v>DIC</v>
          </cell>
          <cell r="C41">
            <v>744</v>
          </cell>
          <cell r="D41">
            <v>724</v>
          </cell>
        </row>
        <row r="42">
          <cell r="A42" t="str">
            <v>2016</v>
          </cell>
          <cell r="B42" t="str">
            <v>ENE</v>
          </cell>
          <cell r="C42">
            <v>711</v>
          </cell>
          <cell r="D42">
            <v>725</v>
          </cell>
        </row>
        <row r="43">
          <cell r="A43" t="str">
            <v/>
          </cell>
          <cell r="B43" t="str">
            <v>FEB</v>
          </cell>
          <cell r="C43">
            <v>745</v>
          </cell>
          <cell r="D43">
            <v>727</v>
          </cell>
        </row>
        <row r="44">
          <cell r="A44" t="str">
            <v/>
          </cell>
          <cell r="B44" t="str">
            <v>MAR</v>
          </cell>
          <cell r="C44">
            <v>843</v>
          </cell>
          <cell r="D44">
            <v>735</v>
          </cell>
        </row>
        <row r="45">
          <cell r="A45" t="str">
            <v/>
          </cell>
          <cell r="B45" t="str">
            <v>ABR</v>
          </cell>
          <cell r="C45">
            <v>874</v>
          </cell>
          <cell r="D45">
            <v>739</v>
          </cell>
        </row>
        <row r="46">
          <cell r="A46" t="str">
            <v/>
          </cell>
          <cell r="B46" t="str">
            <v>MAY</v>
          </cell>
          <cell r="C46">
            <v>894</v>
          </cell>
          <cell r="D46">
            <v>739</v>
          </cell>
        </row>
        <row r="47">
          <cell r="A47" t="str">
            <v/>
          </cell>
          <cell r="B47" t="str">
            <v>JUN</v>
          </cell>
          <cell r="C47">
            <v>802</v>
          </cell>
          <cell r="D47">
            <v>738</v>
          </cell>
        </row>
        <row r="48">
          <cell r="A48" t="str">
            <v/>
          </cell>
          <cell r="B48" t="str">
            <v>JUL</v>
          </cell>
          <cell r="C48">
            <v>570</v>
          </cell>
          <cell r="D48">
            <v>731</v>
          </cell>
        </row>
        <row r="49">
          <cell r="A49" t="str">
            <v/>
          </cell>
          <cell r="B49" t="str">
            <v>AGO</v>
          </cell>
          <cell r="C49">
            <v>561</v>
          </cell>
          <cell r="D49">
            <v>728</v>
          </cell>
        </row>
        <row r="50">
          <cell r="A50" t="str">
            <v/>
          </cell>
          <cell r="B50" t="str">
            <v>SEP</v>
          </cell>
          <cell r="C50">
            <v>623</v>
          </cell>
          <cell r="D50">
            <v>725</v>
          </cell>
        </row>
        <row r="51">
          <cell r="A51" t="str">
            <v/>
          </cell>
          <cell r="B51" t="str">
            <v>OCT</v>
          </cell>
          <cell r="C51">
            <v>635</v>
          </cell>
          <cell r="D51">
            <v>726</v>
          </cell>
        </row>
        <row r="52">
          <cell r="A52" t="str">
            <v/>
          </cell>
          <cell r="B52" t="str">
            <v>NOV</v>
          </cell>
          <cell r="C52">
            <v>590</v>
          </cell>
          <cell r="D52">
            <v>716</v>
          </cell>
        </row>
        <row r="53">
          <cell r="A53" t="str">
            <v/>
          </cell>
          <cell r="B53" t="str">
            <v>DIC</v>
          </cell>
          <cell r="C53">
            <v>675</v>
          </cell>
          <cell r="D53">
            <v>710</v>
          </cell>
        </row>
        <row r="54">
          <cell r="A54" t="str">
            <v>2017</v>
          </cell>
          <cell r="B54" t="str">
            <v>ENE</v>
          </cell>
          <cell r="C54">
            <v>645</v>
          </cell>
          <cell r="D54">
            <v>705</v>
          </cell>
        </row>
        <row r="55">
          <cell r="A55" t="str">
            <v/>
          </cell>
          <cell r="B55" t="str">
            <v>FEB</v>
          </cell>
          <cell r="C55">
            <v>871</v>
          </cell>
          <cell r="D55">
            <v>715</v>
          </cell>
        </row>
        <row r="56">
          <cell r="A56" t="str">
            <v/>
          </cell>
          <cell r="B56" t="str">
            <v>MAR</v>
          </cell>
          <cell r="C56">
            <v>1039</v>
          </cell>
          <cell r="D56">
            <v>732</v>
          </cell>
        </row>
        <row r="57">
          <cell r="A57" t="str">
            <v/>
          </cell>
          <cell r="B57" t="str">
            <v>ABR</v>
          </cell>
          <cell r="C57">
            <v>992</v>
          </cell>
          <cell r="D57">
            <v>741</v>
          </cell>
        </row>
        <row r="58">
          <cell r="A58" t="str">
            <v/>
          </cell>
          <cell r="B58" t="str">
            <v>MAY</v>
          </cell>
          <cell r="C58">
            <v>1045</v>
          </cell>
          <cell r="D58">
            <v>754</v>
          </cell>
        </row>
        <row r="59">
          <cell r="A59" t="str">
            <v/>
          </cell>
          <cell r="B59" t="str">
            <v>JUN</v>
          </cell>
          <cell r="C59">
            <v>949</v>
          </cell>
          <cell r="D59">
            <v>766</v>
          </cell>
        </row>
        <row r="60">
          <cell r="A60" t="str">
            <v/>
          </cell>
          <cell r="B60" t="str">
            <v>JUL</v>
          </cell>
          <cell r="C60">
            <v>754</v>
          </cell>
          <cell r="D60">
            <v>782</v>
          </cell>
        </row>
        <row r="61">
          <cell r="A61" t="str">
            <v/>
          </cell>
          <cell r="B61" t="str">
            <v>AGO</v>
          </cell>
          <cell r="C61">
            <v>691</v>
          </cell>
          <cell r="D61">
            <v>792</v>
          </cell>
        </row>
        <row r="62">
          <cell r="A62" t="str">
            <v/>
          </cell>
          <cell r="B62" t="str">
            <v>SEP</v>
          </cell>
          <cell r="C62">
            <v>759</v>
          </cell>
          <cell r="D62">
            <v>804</v>
          </cell>
        </row>
        <row r="63">
          <cell r="A63" t="str">
            <v/>
          </cell>
          <cell r="B63" t="str">
            <v>OCT</v>
          </cell>
          <cell r="C63">
            <v>885</v>
          </cell>
          <cell r="D63">
            <v>825</v>
          </cell>
        </row>
        <row r="64">
          <cell r="A64" t="str">
            <v/>
          </cell>
          <cell r="B64" t="str">
            <v>NOV</v>
          </cell>
          <cell r="C64">
            <v>959</v>
          </cell>
          <cell r="D64">
            <v>855</v>
          </cell>
        </row>
        <row r="65">
          <cell r="A65" t="str">
            <v/>
          </cell>
          <cell r="B65" t="str">
            <v>DIC</v>
          </cell>
          <cell r="C65">
            <v>1129</v>
          </cell>
          <cell r="D65">
            <v>893</v>
          </cell>
        </row>
        <row r="66">
          <cell r="A66" t="str">
            <v>2018</v>
          </cell>
          <cell r="B66" t="str">
            <v>ENE</v>
          </cell>
          <cell r="C66">
            <v>980</v>
          </cell>
          <cell r="D66">
            <v>921</v>
          </cell>
        </row>
        <row r="67">
          <cell r="A67" t="str">
            <v/>
          </cell>
          <cell r="B67" t="str">
            <v>FEB</v>
          </cell>
          <cell r="C67">
            <v>983</v>
          </cell>
          <cell r="D67">
            <v>931</v>
          </cell>
        </row>
        <row r="68">
          <cell r="A68" t="str">
            <v/>
          </cell>
          <cell r="B68" t="str">
            <v>MAR</v>
          </cell>
          <cell r="C68">
            <v>986</v>
          </cell>
          <cell r="D68">
            <v>926</v>
          </cell>
        </row>
        <row r="69">
          <cell r="A69" t="str">
            <v/>
          </cell>
          <cell r="B69" t="str">
            <v>ABR</v>
          </cell>
          <cell r="C69">
            <v>997</v>
          </cell>
          <cell r="D69">
            <v>926</v>
          </cell>
        </row>
        <row r="70">
          <cell r="A70" t="str">
            <v/>
          </cell>
          <cell r="B70" t="str">
            <v>MAY</v>
          </cell>
          <cell r="C70">
            <v>990</v>
          </cell>
          <cell r="D70">
            <v>922</v>
          </cell>
        </row>
        <row r="71">
          <cell r="A71" t="str">
            <v/>
          </cell>
          <cell r="B71" t="str">
            <v>JUN</v>
          </cell>
          <cell r="C71">
            <v>1008</v>
          </cell>
          <cell r="D71">
            <v>927</v>
          </cell>
        </row>
        <row r="72">
          <cell r="A72" t="str">
            <v/>
          </cell>
          <cell r="B72" t="str">
            <v>JUL</v>
          </cell>
          <cell r="C72">
            <v>759</v>
          </cell>
          <cell r="D72">
            <v>927</v>
          </cell>
        </row>
        <row r="73">
          <cell r="A73" t="str">
            <v/>
          </cell>
          <cell r="B73" t="str">
            <v>AGO</v>
          </cell>
          <cell r="C73">
            <v>718</v>
          </cell>
          <cell r="D73">
            <v>930</v>
          </cell>
        </row>
        <row r="74">
          <cell r="A74" t="str">
            <v/>
          </cell>
          <cell r="B74" t="str">
            <v>SEP</v>
          </cell>
          <cell r="C74">
            <v>753</v>
          </cell>
          <cell r="D74">
            <v>929</v>
          </cell>
        </row>
        <row r="75">
          <cell r="A75" t="str">
            <v/>
          </cell>
          <cell r="B75" t="str">
            <v>OCT</v>
          </cell>
          <cell r="C75">
            <v>777</v>
          </cell>
          <cell r="D75">
            <v>920</v>
          </cell>
        </row>
        <row r="76">
          <cell r="A76" t="str">
            <v/>
          </cell>
          <cell r="B76" t="str">
            <v>NOV</v>
          </cell>
          <cell r="C76">
            <v>817</v>
          </cell>
          <cell r="D76">
            <v>908</v>
          </cell>
        </row>
        <row r="77">
          <cell r="A77" t="str">
            <v/>
          </cell>
          <cell r="B77" t="str">
            <v>DIC</v>
          </cell>
          <cell r="C77">
            <v>797</v>
          </cell>
          <cell r="D77">
            <v>880</v>
          </cell>
        </row>
        <row r="78">
          <cell r="A78" t="str">
            <v>2019</v>
          </cell>
          <cell r="B78" t="str">
            <v>ENE</v>
          </cell>
          <cell r="C78">
            <v>859</v>
          </cell>
          <cell r="D78">
            <v>870</v>
          </cell>
        </row>
        <row r="79">
          <cell r="A79" t="str">
            <v/>
          </cell>
          <cell r="B79" t="str">
            <v>FEB</v>
          </cell>
          <cell r="C79">
            <v>1083</v>
          </cell>
          <cell r="D79">
            <v>879</v>
          </cell>
        </row>
        <row r="80">
          <cell r="A80" t="str">
            <v/>
          </cell>
          <cell r="B80" t="str">
            <v>MAR</v>
          </cell>
          <cell r="C80">
            <v>1114</v>
          </cell>
          <cell r="D80">
            <v>889</v>
          </cell>
        </row>
        <row r="81">
          <cell r="A81" t="str">
            <v/>
          </cell>
          <cell r="B81" t="str">
            <v>ABR</v>
          </cell>
          <cell r="C81">
            <v>1143</v>
          </cell>
          <cell r="D81">
            <v>902</v>
          </cell>
        </row>
        <row r="82">
          <cell r="A82" t="str">
            <v/>
          </cell>
          <cell r="B82" t="str">
            <v>MAY</v>
          </cell>
          <cell r="C82">
            <v>1164</v>
          </cell>
          <cell r="D82">
            <v>916</v>
          </cell>
        </row>
        <row r="83">
          <cell r="A83" t="str">
            <v/>
          </cell>
          <cell r="B83" t="str">
            <v>JUN</v>
          </cell>
          <cell r="C83">
            <v>1145</v>
          </cell>
          <cell r="D83">
            <v>927</v>
          </cell>
        </row>
        <row r="84">
          <cell r="A84" t="str">
            <v/>
          </cell>
          <cell r="B84" t="str">
            <v>JUL</v>
          </cell>
          <cell r="C84">
            <v>1080</v>
          </cell>
          <cell r="D84">
            <v>954</v>
          </cell>
        </row>
        <row r="85">
          <cell r="A85" t="str">
            <v/>
          </cell>
          <cell r="B85" t="str">
            <v>AGO</v>
          </cell>
          <cell r="C85">
            <v>946</v>
          </cell>
          <cell r="D85">
            <v>973</v>
          </cell>
        </row>
        <row r="86">
          <cell r="A86" t="str">
            <v/>
          </cell>
          <cell r="B86" t="str">
            <v>SEP</v>
          </cell>
          <cell r="C86">
            <v>1021</v>
          </cell>
          <cell r="D86">
            <v>996</v>
          </cell>
        </row>
        <row r="87">
          <cell r="A87" t="str">
            <v/>
          </cell>
          <cell r="B87" t="str">
            <v>OCT</v>
          </cell>
          <cell r="C87">
            <v>1080</v>
          </cell>
          <cell r="D87">
            <v>1021</v>
          </cell>
        </row>
      </sheetData>
      <sheetData sheetId="2">
        <row r="5">
          <cell r="C5" t="str">
            <v>Exportaciones</v>
          </cell>
          <cell r="D5" t="str">
            <v>Variación</v>
          </cell>
          <cell r="E5" t="str">
            <v>Variación promedio</v>
          </cell>
        </row>
        <row r="6">
          <cell r="A6" t="str">
            <v>2013</v>
          </cell>
          <cell r="B6" t="str">
            <v>ENE</v>
          </cell>
          <cell r="C6">
            <v>85880</v>
          </cell>
          <cell r="D6">
            <v>7.1</v>
          </cell>
          <cell r="E6">
            <v>11.4</v>
          </cell>
        </row>
        <row r="7">
          <cell r="A7" t="str">
            <v/>
          </cell>
          <cell r="B7" t="str">
            <v>FEB</v>
          </cell>
          <cell r="C7">
            <v>86176</v>
          </cell>
          <cell r="D7">
            <v>6.3</v>
          </cell>
          <cell r="E7">
            <v>11.1</v>
          </cell>
        </row>
        <row r="8">
          <cell r="A8" t="str">
            <v/>
          </cell>
          <cell r="B8" t="str">
            <v>MAR</v>
          </cell>
          <cell r="C8">
            <v>85911</v>
          </cell>
          <cell r="D8">
            <v>4.9000000000000004</v>
          </cell>
          <cell r="E8">
            <v>10.6</v>
          </cell>
        </row>
        <row r="9">
          <cell r="A9" t="str">
            <v/>
          </cell>
          <cell r="B9" t="str">
            <v>ABR</v>
          </cell>
          <cell r="C9">
            <v>85846</v>
          </cell>
          <cell r="D9">
            <v>3.7</v>
          </cell>
          <cell r="E9">
            <v>10.1</v>
          </cell>
        </row>
        <row r="10">
          <cell r="A10" t="str">
            <v/>
          </cell>
          <cell r="B10" t="str">
            <v>MAY</v>
          </cell>
          <cell r="C10">
            <v>86325</v>
          </cell>
          <cell r="D10">
            <v>2.8</v>
          </cell>
          <cell r="E10">
            <v>9.4</v>
          </cell>
        </row>
        <row r="11">
          <cell r="A11" t="str">
            <v/>
          </cell>
          <cell r="B11" t="str">
            <v>JUN</v>
          </cell>
          <cell r="C11">
            <v>86504</v>
          </cell>
          <cell r="D11">
            <v>1.6</v>
          </cell>
          <cell r="E11">
            <v>8.3000000000000007</v>
          </cell>
        </row>
        <row r="12">
          <cell r="A12" t="str">
            <v/>
          </cell>
          <cell r="B12" t="str">
            <v>JUL</v>
          </cell>
          <cell r="C12">
            <v>86893</v>
          </cell>
          <cell r="D12">
            <v>0.4</v>
          </cell>
          <cell r="E12">
            <v>7</v>
          </cell>
        </row>
        <row r="13">
          <cell r="A13" t="str">
            <v/>
          </cell>
          <cell r="B13" t="str">
            <v>AGO</v>
          </cell>
          <cell r="C13">
            <v>88222</v>
          </cell>
          <cell r="D13">
            <v>1.7</v>
          </cell>
          <cell r="E13">
            <v>5.9</v>
          </cell>
        </row>
        <row r="14">
          <cell r="A14" t="str">
            <v/>
          </cell>
          <cell r="B14" t="str">
            <v>SEP</v>
          </cell>
          <cell r="C14">
            <v>89213</v>
          </cell>
          <cell r="D14">
            <v>3.4</v>
          </cell>
          <cell r="E14">
            <v>5.0999999999999996</v>
          </cell>
        </row>
        <row r="15">
          <cell r="A15" t="str">
            <v/>
          </cell>
          <cell r="B15" t="str">
            <v>OCT</v>
          </cell>
          <cell r="C15">
            <v>89283</v>
          </cell>
          <cell r="D15">
            <v>3.1</v>
          </cell>
          <cell r="E15">
            <v>4.3</v>
          </cell>
        </row>
        <row r="16">
          <cell r="A16" t="str">
            <v/>
          </cell>
          <cell r="B16" t="str">
            <v>NOV</v>
          </cell>
          <cell r="C16">
            <v>89142</v>
          </cell>
          <cell r="D16">
            <v>3.3</v>
          </cell>
          <cell r="E16">
            <v>3.8</v>
          </cell>
        </row>
        <row r="17">
          <cell r="A17" t="str">
            <v/>
          </cell>
          <cell r="B17" t="str">
            <v>DIC</v>
          </cell>
          <cell r="C17">
            <v>89353</v>
          </cell>
          <cell r="D17">
            <v>4.5999999999999996</v>
          </cell>
          <cell r="E17">
            <v>3.6</v>
          </cell>
        </row>
        <row r="18">
          <cell r="A18" t="str">
            <v>2014</v>
          </cell>
          <cell r="B18" t="str">
            <v>ENE</v>
          </cell>
          <cell r="C18">
            <v>89186</v>
          </cell>
          <cell r="D18">
            <v>3.8</v>
          </cell>
          <cell r="E18">
            <v>3.3</v>
          </cell>
        </row>
        <row r="19">
          <cell r="A19" t="str">
            <v/>
          </cell>
          <cell r="B19" t="str">
            <v>FEB</v>
          </cell>
          <cell r="C19">
            <v>89732</v>
          </cell>
          <cell r="D19">
            <v>4.0999999999999996</v>
          </cell>
          <cell r="E19">
            <v>3.1</v>
          </cell>
        </row>
        <row r="20">
          <cell r="A20" t="str">
            <v/>
          </cell>
          <cell r="B20" t="str">
            <v>MAR</v>
          </cell>
          <cell r="C20">
            <v>90608</v>
          </cell>
          <cell r="D20">
            <v>5.5</v>
          </cell>
          <cell r="E20">
            <v>3.2</v>
          </cell>
        </row>
        <row r="21">
          <cell r="A21" t="str">
            <v/>
          </cell>
          <cell r="B21" t="str">
            <v>ABR</v>
          </cell>
          <cell r="C21">
            <v>92414</v>
          </cell>
          <cell r="D21">
            <v>7.7</v>
          </cell>
          <cell r="E21">
            <v>3.5</v>
          </cell>
        </row>
        <row r="22">
          <cell r="A22" t="str">
            <v/>
          </cell>
          <cell r="B22" t="str">
            <v>MAY</v>
          </cell>
          <cell r="C22">
            <v>93450</v>
          </cell>
          <cell r="D22">
            <v>8.3000000000000007</v>
          </cell>
          <cell r="E22">
            <v>3.9</v>
          </cell>
        </row>
        <row r="23">
          <cell r="A23" t="str">
            <v/>
          </cell>
          <cell r="B23" t="str">
            <v>JUN</v>
          </cell>
          <cell r="C23">
            <v>94163</v>
          </cell>
          <cell r="D23">
            <v>8.9</v>
          </cell>
          <cell r="E23">
            <v>4.5999999999999996</v>
          </cell>
        </row>
        <row r="24">
          <cell r="A24" t="str">
            <v/>
          </cell>
          <cell r="B24" t="str">
            <v>JUL</v>
          </cell>
          <cell r="C24">
            <v>94807</v>
          </cell>
          <cell r="D24">
            <v>9.1</v>
          </cell>
          <cell r="E24">
            <v>5.3</v>
          </cell>
        </row>
        <row r="25">
          <cell r="A25" t="str">
            <v/>
          </cell>
          <cell r="B25" t="str">
            <v>AGO</v>
          </cell>
          <cell r="C25">
            <v>94879</v>
          </cell>
          <cell r="D25">
            <v>7.5</v>
          </cell>
          <cell r="E25">
            <v>5.8</v>
          </cell>
        </row>
        <row r="26">
          <cell r="A26" t="str">
            <v/>
          </cell>
          <cell r="B26" t="str">
            <v>SEP</v>
          </cell>
          <cell r="C26">
            <v>95388</v>
          </cell>
          <cell r="D26">
            <v>6.9</v>
          </cell>
          <cell r="E26">
            <v>6.1</v>
          </cell>
        </row>
        <row r="27">
          <cell r="A27" t="str">
            <v/>
          </cell>
          <cell r="B27" t="str">
            <v>OCT</v>
          </cell>
          <cell r="C27">
            <v>96553</v>
          </cell>
          <cell r="D27">
            <v>8.1</v>
          </cell>
          <cell r="E27">
            <v>6.5</v>
          </cell>
        </row>
        <row r="28">
          <cell r="A28" t="str">
            <v/>
          </cell>
          <cell r="B28" t="str">
            <v>NOV</v>
          </cell>
          <cell r="C28">
            <v>96823</v>
          </cell>
          <cell r="D28">
            <v>8.6</v>
          </cell>
          <cell r="E28">
            <v>6.9</v>
          </cell>
        </row>
        <row r="29">
          <cell r="A29" t="str">
            <v/>
          </cell>
          <cell r="B29" t="str">
            <v>DIC</v>
          </cell>
          <cell r="C29">
            <v>98487</v>
          </cell>
          <cell r="D29">
            <v>10.199999999999999</v>
          </cell>
          <cell r="E29">
            <v>7.4</v>
          </cell>
        </row>
        <row r="30">
          <cell r="A30" t="str">
            <v>2015</v>
          </cell>
          <cell r="B30" t="str">
            <v>ENE</v>
          </cell>
          <cell r="C30">
            <v>99518</v>
          </cell>
          <cell r="D30">
            <v>11.6</v>
          </cell>
          <cell r="E30">
            <v>8</v>
          </cell>
        </row>
        <row r="31">
          <cell r="A31" t="str">
            <v/>
          </cell>
          <cell r="B31" t="str">
            <v>FEB</v>
          </cell>
          <cell r="C31">
            <v>100582</v>
          </cell>
          <cell r="D31">
            <v>12.1</v>
          </cell>
          <cell r="E31">
            <v>8.6999999999999993</v>
          </cell>
        </row>
        <row r="32">
          <cell r="A32" t="str">
            <v/>
          </cell>
          <cell r="B32" t="str">
            <v>MAR</v>
          </cell>
          <cell r="C32">
            <v>101680</v>
          </cell>
          <cell r="D32">
            <v>12.2</v>
          </cell>
          <cell r="E32">
            <v>9.3000000000000007</v>
          </cell>
        </row>
        <row r="33">
          <cell r="A33" t="str">
            <v/>
          </cell>
          <cell r="B33" t="str">
            <v>ABR</v>
          </cell>
          <cell r="C33">
            <v>102359</v>
          </cell>
          <cell r="D33">
            <v>10.8</v>
          </cell>
          <cell r="E33">
            <v>9.5</v>
          </cell>
        </row>
        <row r="34">
          <cell r="A34" t="str">
            <v/>
          </cell>
          <cell r="B34" t="str">
            <v>MAY</v>
          </cell>
          <cell r="C34">
            <v>103269</v>
          </cell>
          <cell r="D34">
            <v>10.5</v>
          </cell>
          <cell r="E34">
            <v>9.6999999999999993</v>
          </cell>
        </row>
        <row r="35">
          <cell r="A35" t="str">
            <v/>
          </cell>
          <cell r="B35" t="str">
            <v>JUN</v>
          </cell>
          <cell r="C35">
            <v>104756</v>
          </cell>
          <cell r="D35">
            <v>11.2</v>
          </cell>
          <cell r="E35">
            <v>9.9</v>
          </cell>
        </row>
        <row r="36">
          <cell r="A36" t="str">
            <v/>
          </cell>
          <cell r="B36" t="str">
            <v>JUL</v>
          </cell>
          <cell r="C36">
            <v>106933</v>
          </cell>
          <cell r="D36">
            <v>12.8</v>
          </cell>
          <cell r="E36">
            <v>10.199999999999999</v>
          </cell>
        </row>
        <row r="37">
          <cell r="A37" t="str">
            <v/>
          </cell>
          <cell r="B37" t="str">
            <v>AGO</v>
          </cell>
          <cell r="C37">
            <v>108541</v>
          </cell>
          <cell r="D37">
            <v>14.4</v>
          </cell>
          <cell r="E37">
            <v>10.8</v>
          </cell>
        </row>
        <row r="38">
          <cell r="A38" t="str">
            <v/>
          </cell>
          <cell r="B38" t="str">
            <v>SEP</v>
          </cell>
          <cell r="C38">
            <v>110707</v>
          </cell>
          <cell r="D38">
            <v>16.100000000000001</v>
          </cell>
          <cell r="E38">
            <v>11.6</v>
          </cell>
        </row>
        <row r="39">
          <cell r="A39" t="str">
            <v/>
          </cell>
          <cell r="B39" t="str">
            <v>OCT</v>
          </cell>
          <cell r="C39">
            <v>111703</v>
          </cell>
          <cell r="D39">
            <v>15.7</v>
          </cell>
          <cell r="E39">
            <v>12.2</v>
          </cell>
        </row>
        <row r="40">
          <cell r="A40" t="str">
            <v/>
          </cell>
          <cell r="B40" t="str">
            <v>NOV</v>
          </cell>
          <cell r="C40">
            <v>113393</v>
          </cell>
          <cell r="D40">
            <v>17.100000000000001</v>
          </cell>
          <cell r="E40">
            <v>12.9</v>
          </cell>
        </row>
        <row r="41">
          <cell r="A41" t="str">
            <v/>
          </cell>
          <cell r="B41" t="str">
            <v>DIC</v>
          </cell>
          <cell r="C41">
            <v>114994</v>
          </cell>
          <cell r="D41">
            <v>16.8</v>
          </cell>
          <cell r="E41">
            <v>13.4</v>
          </cell>
        </row>
        <row r="42">
          <cell r="A42" t="str">
            <v>2016</v>
          </cell>
          <cell r="B42" t="str">
            <v>ENE</v>
          </cell>
          <cell r="C42">
            <v>116525</v>
          </cell>
          <cell r="D42">
            <v>17.100000000000001</v>
          </cell>
          <cell r="E42">
            <v>13.9</v>
          </cell>
        </row>
        <row r="43">
          <cell r="A43" t="str">
            <v/>
          </cell>
          <cell r="B43" t="str">
            <v>FEB</v>
          </cell>
          <cell r="C43">
            <v>118626</v>
          </cell>
          <cell r="D43">
            <v>17.899999999999999</v>
          </cell>
          <cell r="E43">
            <v>14.4</v>
          </cell>
        </row>
        <row r="44">
          <cell r="A44" t="str">
            <v/>
          </cell>
          <cell r="B44" t="str">
            <v>MAR</v>
          </cell>
          <cell r="C44">
            <v>119779</v>
          </cell>
          <cell r="D44">
            <v>17.8</v>
          </cell>
          <cell r="E44">
            <v>14.8</v>
          </cell>
        </row>
        <row r="45">
          <cell r="A45" t="str">
            <v/>
          </cell>
          <cell r="B45" t="str">
            <v>ABR</v>
          </cell>
          <cell r="C45">
            <v>121373</v>
          </cell>
          <cell r="D45">
            <v>18.600000000000001</v>
          </cell>
          <cell r="E45">
            <v>15.5</v>
          </cell>
        </row>
        <row r="46">
          <cell r="A46" t="str">
            <v/>
          </cell>
          <cell r="B46" t="str">
            <v>MAY</v>
          </cell>
          <cell r="C46">
            <v>123257</v>
          </cell>
          <cell r="D46">
            <v>19.399999999999999</v>
          </cell>
          <cell r="E46">
            <v>16.2</v>
          </cell>
        </row>
        <row r="47">
          <cell r="A47" t="str">
            <v/>
          </cell>
          <cell r="B47" t="str">
            <v>JUN</v>
          </cell>
          <cell r="C47">
            <v>125276</v>
          </cell>
          <cell r="D47">
            <v>19.600000000000001</v>
          </cell>
          <cell r="E47">
            <v>16.899999999999999</v>
          </cell>
        </row>
        <row r="48">
          <cell r="A48" t="str">
            <v/>
          </cell>
          <cell r="B48" t="str">
            <v>JUL</v>
          </cell>
          <cell r="C48">
            <v>125775</v>
          </cell>
          <cell r="D48">
            <v>17.600000000000001</v>
          </cell>
          <cell r="E48">
            <v>17.3</v>
          </cell>
        </row>
        <row r="49">
          <cell r="A49" t="str">
            <v/>
          </cell>
          <cell r="B49" t="str">
            <v>AGO</v>
          </cell>
          <cell r="C49">
            <v>126878</v>
          </cell>
          <cell r="D49">
            <v>16.899999999999999</v>
          </cell>
          <cell r="E49">
            <v>17.5</v>
          </cell>
        </row>
        <row r="50">
          <cell r="A50" t="str">
            <v/>
          </cell>
          <cell r="B50" t="str">
            <v>SEP</v>
          </cell>
          <cell r="C50">
            <v>127749</v>
          </cell>
          <cell r="D50">
            <v>15.4</v>
          </cell>
          <cell r="E50">
            <v>17.5</v>
          </cell>
        </row>
        <row r="51">
          <cell r="A51" t="str">
            <v/>
          </cell>
          <cell r="B51" t="str">
            <v>OCT</v>
          </cell>
          <cell r="C51">
            <v>129531</v>
          </cell>
          <cell r="D51">
            <v>16</v>
          </cell>
          <cell r="E51">
            <v>17.5</v>
          </cell>
        </row>
        <row r="52">
          <cell r="A52" t="str">
            <v/>
          </cell>
          <cell r="B52" t="str">
            <v>NOV</v>
          </cell>
          <cell r="C52">
            <v>131396</v>
          </cell>
          <cell r="D52">
            <v>15.9</v>
          </cell>
          <cell r="E52">
            <v>17.399999999999999</v>
          </cell>
        </row>
        <row r="53">
          <cell r="A53" t="str">
            <v/>
          </cell>
          <cell r="B53" t="str">
            <v>DIC</v>
          </cell>
          <cell r="C53">
            <v>132152</v>
          </cell>
          <cell r="D53">
            <v>14.9</v>
          </cell>
          <cell r="E53">
            <v>17.3</v>
          </cell>
        </row>
        <row r="54">
          <cell r="A54" t="str">
            <v>2017</v>
          </cell>
          <cell r="B54" t="str">
            <v>ENE</v>
          </cell>
          <cell r="C54">
            <v>132687</v>
          </cell>
          <cell r="D54">
            <v>13.9</v>
          </cell>
          <cell r="E54">
            <v>17</v>
          </cell>
        </row>
        <row r="55">
          <cell r="A55" t="str">
            <v/>
          </cell>
          <cell r="B55" t="str">
            <v>FEB</v>
          </cell>
          <cell r="C55">
            <v>133808</v>
          </cell>
          <cell r="D55">
            <v>12.8</v>
          </cell>
          <cell r="E55">
            <v>16.600000000000001</v>
          </cell>
        </row>
        <row r="56">
          <cell r="A56" t="str">
            <v/>
          </cell>
          <cell r="B56" t="str">
            <v>MAR</v>
          </cell>
          <cell r="C56">
            <v>136212</v>
          </cell>
          <cell r="D56">
            <v>13.7</v>
          </cell>
          <cell r="E56">
            <v>16.2</v>
          </cell>
        </row>
        <row r="57">
          <cell r="A57" t="str">
            <v/>
          </cell>
          <cell r="B57" t="str">
            <v>ABR</v>
          </cell>
          <cell r="C57">
            <v>135850</v>
          </cell>
          <cell r="D57">
            <v>11.9</v>
          </cell>
          <cell r="E57">
            <v>15.7</v>
          </cell>
        </row>
        <row r="58">
          <cell r="A58" t="str">
            <v/>
          </cell>
          <cell r="B58" t="str">
            <v>MAY</v>
          </cell>
          <cell r="C58">
            <v>136751</v>
          </cell>
          <cell r="D58">
            <v>10.9</v>
          </cell>
          <cell r="E58">
            <v>15</v>
          </cell>
        </row>
        <row r="59">
          <cell r="A59" t="str">
            <v/>
          </cell>
          <cell r="B59" t="str">
            <v>JUN</v>
          </cell>
          <cell r="C59">
            <v>137356</v>
          </cell>
          <cell r="D59">
            <v>9.6</v>
          </cell>
          <cell r="E59">
            <v>14.1</v>
          </cell>
        </row>
        <row r="60">
          <cell r="A60" t="str">
            <v/>
          </cell>
          <cell r="B60" t="str">
            <v>JUL</v>
          </cell>
          <cell r="C60">
            <v>137685</v>
          </cell>
          <cell r="D60">
            <v>9.5</v>
          </cell>
          <cell r="E60">
            <v>13.5</v>
          </cell>
        </row>
        <row r="61">
          <cell r="A61" t="str">
            <v/>
          </cell>
          <cell r="B61" t="str">
            <v>AGO</v>
          </cell>
          <cell r="C61">
            <v>138238</v>
          </cell>
          <cell r="D61">
            <v>9</v>
          </cell>
          <cell r="E61">
            <v>12.8</v>
          </cell>
        </row>
        <row r="62">
          <cell r="A62" t="str">
            <v/>
          </cell>
          <cell r="B62" t="str">
            <v>SEP</v>
          </cell>
          <cell r="C62">
            <v>138534</v>
          </cell>
          <cell r="D62">
            <v>8.4</v>
          </cell>
          <cell r="E62">
            <v>12.2</v>
          </cell>
        </row>
        <row r="63">
          <cell r="A63" t="str">
            <v/>
          </cell>
          <cell r="B63" t="str">
            <v>OCT</v>
          </cell>
          <cell r="C63">
            <v>138793</v>
          </cell>
          <cell r="D63">
            <v>7.2</v>
          </cell>
          <cell r="E63">
            <v>11.5</v>
          </cell>
        </row>
        <row r="64">
          <cell r="A64" t="str">
            <v/>
          </cell>
          <cell r="B64" t="str">
            <v>NOV</v>
          </cell>
          <cell r="C64">
            <v>139464</v>
          </cell>
          <cell r="D64">
            <v>6.1</v>
          </cell>
          <cell r="E64">
            <v>10.7</v>
          </cell>
        </row>
        <row r="65">
          <cell r="A65" t="str">
            <v/>
          </cell>
          <cell r="B65" t="str">
            <v>DIC</v>
          </cell>
          <cell r="C65">
            <v>140339</v>
          </cell>
          <cell r="D65">
            <v>6.2</v>
          </cell>
          <cell r="E65">
            <v>9.9</v>
          </cell>
        </row>
        <row r="66">
          <cell r="A66" t="str">
            <v>2018</v>
          </cell>
          <cell r="B66" t="str">
            <v>ENE</v>
          </cell>
          <cell r="C66">
            <v>142777</v>
          </cell>
          <cell r="D66">
            <v>7.6</v>
          </cell>
          <cell r="E66">
            <v>9.4</v>
          </cell>
        </row>
        <row r="67">
          <cell r="A67" t="str">
            <v/>
          </cell>
          <cell r="B67" t="str">
            <v>FEB</v>
          </cell>
          <cell r="C67">
            <v>142907</v>
          </cell>
          <cell r="D67">
            <v>6.8</v>
          </cell>
          <cell r="E67">
            <v>8.9</v>
          </cell>
        </row>
        <row r="68">
          <cell r="A68" t="str">
            <v/>
          </cell>
          <cell r="B68" t="str">
            <v>MAR</v>
          </cell>
          <cell r="C68">
            <v>143404</v>
          </cell>
          <cell r="D68">
            <v>5.3</v>
          </cell>
          <cell r="E68">
            <v>8.1999999999999993</v>
          </cell>
        </row>
        <row r="69">
          <cell r="A69" t="str">
            <v/>
          </cell>
          <cell r="B69" t="str">
            <v>ABR</v>
          </cell>
          <cell r="C69">
            <v>145628</v>
          </cell>
          <cell r="D69">
            <v>7.2</v>
          </cell>
          <cell r="E69">
            <v>7.8</v>
          </cell>
        </row>
        <row r="70">
          <cell r="A70" t="str">
            <v/>
          </cell>
          <cell r="B70" t="str">
            <v>MAY</v>
          </cell>
          <cell r="C70">
            <v>147175</v>
          </cell>
          <cell r="D70">
            <v>7.6</v>
          </cell>
          <cell r="E70">
            <v>7.5</v>
          </cell>
        </row>
        <row r="71">
          <cell r="A71" t="str">
            <v/>
          </cell>
          <cell r="B71" t="str">
            <v>JUN</v>
          </cell>
          <cell r="C71">
            <v>148775</v>
          </cell>
          <cell r="D71">
            <v>8.3000000000000007</v>
          </cell>
          <cell r="E71">
            <v>7.4</v>
          </cell>
        </row>
        <row r="72">
          <cell r="A72" t="str">
            <v/>
          </cell>
          <cell r="B72" t="str">
            <v>JUL</v>
          </cell>
          <cell r="C72">
            <v>150585</v>
          </cell>
          <cell r="D72">
            <v>9.4</v>
          </cell>
          <cell r="E72">
            <v>7.4</v>
          </cell>
        </row>
        <row r="73">
          <cell r="A73" t="str">
            <v/>
          </cell>
          <cell r="B73" t="str">
            <v>AGO</v>
          </cell>
          <cell r="C73">
            <v>152352</v>
          </cell>
          <cell r="D73">
            <v>10.199999999999999</v>
          </cell>
          <cell r="E73">
            <v>7.5</v>
          </cell>
        </row>
        <row r="74">
          <cell r="A74" t="str">
            <v/>
          </cell>
          <cell r="B74" t="str">
            <v>SEP</v>
          </cell>
          <cell r="C74">
            <v>153698</v>
          </cell>
          <cell r="D74">
            <v>10.9</v>
          </cell>
          <cell r="E74">
            <v>7.7</v>
          </cell>
        </row>
        <row r="75">
          <cell r="A75" t="str">
            <v/>
          </cell>
          <cell r="B75" t="str">
            <v>OCT</v>
          </cell>
          <cell r="C75">
            <v>154716</v>
          </cell>
          <cell r="D75">
            <v>11.5</v>
          </cell>
          <cell r="E75">
            <v>8.1</v>
          </cell>
        </row>
        <row r="76">
          <cell r="A76" t="str">
            <v/>
          </cell>
          <cell r="B76" t="str">
            <v>NOV</v>
          </cell>
          <cell r="C76">
            <v>155564</v>
          </cell>
          <cell r="D76">
            <v>11.5</v>
          </cell>
          <cell r="E76">
            <v>8.5</v>
          </cell>
        </row>
        <row r="77">
          <cell r="A77" t="str">
            <v/>
          </cell>
          <cell r="B77" t="str">
            <v>DIC</v>
          </cell>
          <cell r="C77">
            <v>156659</v>
          </cell>
          <cell r="D77">
            <v>11.6</v>
          </cell>
          <cell r="E77">
            <v>9</v>
          </cell>
        </row>
        <row r="78">
          <cell r="A78" t="str">
            <v>2019</v>
          </cell>
          <cell r="B78" t="str">
            <v>ENE</v>
          </cell>
          <cell r="C78">
            <v>157482</v>
          </cell>
          <cell r="D78">
            <v>10.3</v>
          </cell>
          <cell r="E78">
            <v>9.1999999999999993</v>
          </cell>
        </row>
        <row r="79">
          <cell r="A79" t="str">
            <v/>
          </cell>
          <cell r="B79" t="str">
            <v>FEB</v>
          </cell>
          <cell r="C79">
            <v>159316</v>
          </cell>
          <cell r="D79">
            <v>11.5</v>
          </cell>
          <cell r="E79">
            <v>9.6</v>
          </cell>
        </row>
        <row r="80">
          <cell r="A80" t="str">
            <v/>
          </cell>
          <cell r="B80" t="str">
            <v>MAR</v>
          </cell>
          <cell r="C80">
            <v>161115</v>
          </cell>
          <cell r="D80">
            <v>12.4</v>
          </cell>
          <cell r="E80">
            <v>10.199999999999999</v>
          </cell>
        </row>
        <row r="81">
          <cell r="A81" t="str">
            <v/>
          </cell>
          <cell r="B81" t="str">
            <v>ABR</v>
          </cell>
          <cell r="C81">
            <v>162289</v>
          </cell>
          <cell r="D81">
            <v>11.4</v>
          </cell>
          <cell r="E81">
            <v>10.6</v>
          </cell>
        </row>
        <row r="82">
          <cell r="A82" t="str">
            <v/>
          </cell>
          <cell r="B82" t="str">
            <v>MAY</v>
          </cell>
          <cell r="C82">
            <v>163684</v>
          </cell>
          <cell r="D82">
            <v>11.2</v>
          </cell>
          <cell r="E82">
            <v>10.9</v>
          </cell>
        </row>
        <row r="83">
          <cell r="A83" t="str">
            <v/>
          </cell>
          <cell r="B83" t="str">
            <v>JUN</v>
          </cell>
          <cell r="C83">
            <v>164835</v>
          </cell>
          <cell r="D83">
            <v>10.8</v>
          </cell>
          <cell r="E83">
            <v>11.1</v>
          </cell>
        </row>
        <row r="84">
          <cell r="A84" t="str">
            <v/>
          </cell>
          <cell r="B84" t="str">
            <v>JUL</v>
          </cell>
          <cell r="C84">
            <v>166748</v>
          </cell>
          <cell r="D84">
            <v>10.7</v>
          </cell>
          <cell r="E84">
            <v>11.2</v>
          </cell>
        </row>
        <row r="85">
          <cell r="A85" t="str">
            <v/>
          </cell>
          <cell r="B85" t="str">
            <v>AGO</v>
          </cell>
          <cell r="C85">
            <v>168202</v>
          </cell>
          <cell r="D85">
            <v>10.4</v>
          </cell>
          <cell r="E85">
            <v>11.2</v>
          </cell>
        </row>
        <row r="86">
          <cell r="A86" t="str">
            <v/>
          </cell>
          <cell r="B86" t="str">
            <v>SEP</v>
          </cell>
          <cell r="C86">
            <v>170009</v>
          </cell>
          <cell r="D86">
            <v>10.6</v>
          </cell>
          <cell r="E86">
            <v>11.2</v>
          </cell>
        </row>
        <row r="87">
          <cell r="A87" t="str">
            <v/>
          </cell>
          <cell r="B87" t="str">
            <v>OCT</v>
          </cell>
          <cell r="C87">
            <v>171834</v>
          </cell>
          <cell r="D87">
            <v>11.1</v>
          </cell>
          <cell r="E87">
            <v>11.1</v>
          </cell>
        </row>
      </sheetData>
      <sheetData sheetId="3">
        <row r="5">
          <cell r="C5" t="str">
            <v>Establecimientos</v>
          </cell>
          <cell r="D5" t="str">
            <v>Promedio</v>
          </cell>
        </row>
        <row r="6">
          <cell r="A6" t="str">
            <v>2013</v>
          </cell>
          <cell r="B6" t="str">
            <v>ENE</v>
          </cell>
          <cell r="C6">
            <v>448</v>
          </cell>
          <cell r="D6">
            <v>427</v>
          </cell>
        </row>
        <row r="7">
          <cell r="A7" t="str">
            <v/>
          </cell>
          <cell r="B7" t="str">
            <v>FEB</v>
          </cell>
          <cell r="C7">
            <v>450</v>
          </cell>
          <cell r="D7">
            <v>429</v>
          </cell>
        </row>
        <row r="8">
          <cell r="A8" t="str">
            <v/>
          </cell>
          <cell r="B8" t="str">
            <v>MAR</v>
          </cell>
          <cell r="C8">
            <v>454</v>
          </cell>
          <cell r="D8">
            <v>432</v>
          </cell>
        </row>
        <row r="9">
          <cell r="A9" t="str">
            <v/>
          </cell>
          <cell r="B9" t="str">
            <v>ABR</v>
          </cell>
          <cell r="C9">
            <v>452</v>
          </cell>
          <cell r="D9">
            <v>434</v>
          </cell>
        </row>
        <row r="10">
          <cell r="A10" t="str">
            <v/>
          </cell>
          <cell r="B10" t="str">
            <v>MAY</v>
          </cell>
          <cell r="C10">
            <v>453</v>
          </cell>
          <cell r="D10">
            <v>437</v>
          </cell>
        </row>
        <row r="11">
          <cell r="A11" t="str">
            <v/>
          </cell>
          <cell r="B11" t="str">
            <v>JUN</v>
          </cell>
          <cell r="C11">
            <v>451</v>
          </cell>
          <cell r="D11">
            <v>439</v>
          </cell>
        </row>
        <row r="12">
          <cell r="A12" t="str">
            <v/>
          </cell>
          <cell r="B12" t="str">
            <v>JUL</v>
          </cell>
          <cell r="C12">
            <v>444</v>
          </cell>
          <cell r="D12">
            <v>440</v>
          </cell>
        </row>
        <row r="13">
          <cell r="A13" t="str">
            <v/>
          </cell>
          <cell r="B13" t="str">
            <v>AGO</v>
          </cell>
          <cell r="C13">
            <v>448</v>
          </cell>
          <cell r="D13">
            <v>442</v>
          </cell>
        </row>
        <row r="14">
          <cell r="A14" t="str">
            <v/>
          </cell>
          <cell r="B14" t="str">
            <v>SEP</v>
          </cell>
          <cell r="C14">
            <v>438</v>
          </cell>
          <cell r="D14">
            <v>442</v>
          </cell>
        </row>
        <row r="15">
          <cell r="A15" t="str">
            <v/>
          </cell>
          <cell r="B15" t="str">
            <v>OCT</v>
          </cell>
          <cell r="C15">
            <v>439</v>
          </cell>
          <cell r="D15">
            <v>444</v>
          </cell>
        </row>
        <row r="16">
          <cell r="A16" t="str">
            <v/>
          </cell>
          <cell r="B16" t="str">
            <v>NOV</v>
          </cell>
          <cell r="C16">
            <v>437</v>
          </cell>
          <cell r="D16">
            <v>445</v>
          </cell>
        </row>
        <row r="17">
          <cell r="A17" t="str">
            <v/>
          </cell>
          <cell r="B17" t="str">
            <v>DIC</v>
          </cell>
          <cell r="C17">
            <v>437</v>
          </cell>
          <cell r="D17">
            <v>446</v>
          </cell>
        </row>
        <row r="18">
          <cell r="A18" t="str">
            <v>2014</v>
          </cell>
          <cell r="B18" t="str">
            <v>ENE</v>
          </cell>
          <cell r="C18">
            <v>426</v>
          </cell>
          <cell r="D18">
            <v>444</v>
          </cell>
        </row>
        <row r="19">
          <cell r="A19" t="str">
            <v/>
          </cell>
          <cell r="B19" t="str">
            <v>FEB</v>
          </cell>
          <cell r="C19">
            <v>423</v>
          </cell>
          <cell r="D19">
            <v>442</v>
          </cell>
        </row>
        <row r="20">
          <cell r="A20" t="str">
            <v/>
          </cell>
          <cell r="B20" t="str">
            <v>MAR</v>
          </cell>
          <cell r="C20">
            <v>426</v>
          </cell>
          <cell r="D20">
            <v>440</v>
          </cell>
        </row>
        <row r="21">
          <cell r="A21" t="str">
            <v/>
          </cell>
          <cell r="B21" t="str">
            <v>ABR</v>
          </cell>
          <cell r="C21">
            <v>424</v>
          </cell>
          <cell r="D21">
            <v>437</v>
          </cell>
        </row>
        <row r="22">
          <cell r="A22" t="str">
            <v/>
          </cell>
          <cell r="B22" t="str">
            <v>MAY</v>
          </cell>
          <cell r="C22">
            <v>425</v>
          </cell>
          <cell r="D22">
            <v>435</v>
          </cell>
        </row>
        <row r="23">
          <cell r="A23" t="str">
            <v/>
          </cell>
          <cell r="B23" t="str">
            <v>JUN</v>
          </cell>
          <cell r="C23">
            <v>420</v>
          </cell>
          <cell r="D23">
            <v>432</v>
          </cell>
        </row>
        <row r="24">
          <cell r="A24" t="str">
            <v/>
          </cell>
          <cell r="B24" t="str">
            <v>JUL</v>
          </cell>
          <cell r="C24">
            <v>421</v>
          </cell>
          <cell r="D24">
            <v>430</v>
          </cell>
        </row>
        <row r="25">
          <cell r="A25" t="str">
            <v/>
          </cell>
          <cell r="B25" t="str">
            <v>AGO</v>
          </cell>
          <cell r="C25">
            <v>423</v>
          </cell>
          <cell r="D25">
            <v>428</v>
          </cell>
        </row>
        <row r="26">
          <cell r="A26" t="str">
            <v/>
          </cell>
          <cell r="B26" t="str">
            <v>SEP</v>
          </cell>
          <cell r="C26">
            <v>409</v>
          </cell>
          <cell r="D26">
            <v>426</v>
          </cell>
        </row>
        <row r="27">
          <cell r="A27" t="str">
            <v/>
          </cell>
          <cell r="B27" t="str">
            <v>OCT</v>
          </cell>
          <cell r="C27">
            <v>408</v>
          </cell>
          <cell r="D27">
            <v>423</v>
          </cell>
        </row>
        <row r="28">
          <cell r="A28" t="str">
            <v/>
          </cell>
          <cell r="B28" t="str">
            <v>NOV</v>
          </cell>
          <cell r="C28">
            <v>408</v>
          </cell>
          <cell r="D28">
            <v>421</v>
          </cell>
        </row>
        <row r="29">
          <cell r="A29" t="str">
            <v/>
          </cell>
          <cell r="B29" t="str">
            <v>DIC</v>
          </cell>
          <cell r="C29">
            <v>409</v>
          </cell>
          <cell r="D29">
            <v>418</v>
          </cell>
        </row>
        <row r="30">
          <cell r="A30" t="str">
            <v>2015</v>
          </cell>
          <cell r="B30" t="str">
            <v>ENE</v>
          </cell>
          <cell r="C30">
            <v>409</v>
          </cell>
          <cell r="D30">
            <v>417</v>
          </cell>
        </row>
        <row r="31">
          <cell r="A31" t="str">
            <v/>
          </cell>
          <cell r="B31" t="str">
            <v>FEB</v>
          </cell>
          <cell r="C31">
            <v>409</v>
          </cell>
          <cell r="D31">
            <v>416</v>
          </cell>
        </row>
        <row r="32">
          <cell r="A32" t="str">
            <v/>
          </cell>
          <cell r="B32" t="str">
            <v>MAR</v>
          </cell>
          <cell r="C32">
            <v>413</v>
          </cell>
          <cell r="D32">
            <v>415</v>
          </cell>
        </row>
        <row r="33">
          <cell r="A33" t="str">
            <v/>
          </cell>
          <cell r="B33" t="str">
            <v>ABR</v>
          </cell>
          <cell r="C33">
            <v>413</v>
          </cell>
          <cell r="D33">
            <v>414</v>
          </cell>
        </row>
        <row r="34">
          <cell r="A34" t="str">
            <v/>
          </cell>
          <cell r="B34" t="str">
            <v>MAY</v>
          </cell>
          <cell r="C34">
            <v>414</v>
          </cell>
          <cell r="D34">
            <v>413</v>
          </cell>
        </row>
        <row r="35">
          <cell r="A35" t="str">
            <v/>
          </cell>
          <cell r="B35" t="str">
            <v>JUN</v>
          </cell>
          <cell r="C35">
            <v>417</v>
          </cell>
          <cell r="D35">
            <v>413</v>
          </cell>
        </row>
        <row r="36">
          <cell r="A36" t="str">
            <v/>
          </cell>
          <cell r="B36" t="str">
            <v>JUL</v>
          </cell>
          <cell r="C36">
            <v>412</v>
          </cell>
          <cell r="D36">
            <v>412</v>
          </cell>
        </row>
        <row r="37">
          <cell r="A37" t="str">
            <v/>
          </cell>
          <cell r="B37" t="str">
            <v>AGO</v>
          </cell>
          <cell r="C37">
            <v>410</v>
          </cell>
          <cell r="D37">
            <v>411</v>
          </cell>
        </row>
        <row r="38">
          <cell r="A38" t="str">
            <v/>
          </cell>
          <cell r="B38" t="str">
            <v>SEP</v>
          </cell>
          <cell r="C38">
            <v>411</v>
          </cell>
          <cell r="D38">
            <v>411</v>
          </cell>
        </row>
        <row r="39">
          <cell r="A39" t="str">
            <v/>
          </cell>
          <cell r="B39" t="str">
            <v>OCT</v>
          </cell>
          <cell r="C39">
            <v>406</v>
          </cell>
          <cell r="D39">
            <v>411</v>
          </cell>
        </row>
        <row r="40">
          <cell r="A40" t="str">
            <v/>
          </cell>
          <cell r="B40" t="str">
            <v>NOV</v>
          </cell>
          <cell r="C40">
            <v>404</v>
          </cell>
          <cell r="D40">
            <v>411</v>
          </cell>
        </row>
        <row r="41">
          <cell r="A41" t="str">
            <v/>
          </cell>
          <cell r="B41" t="str">
            <v>DIC</v>
          </cell>
          <cell r="C41">
            <v>399</v>
          </cell>
          <cell r="D41">
            <v>410</v>
          </cell>
        </row>
        <row r="42">
          <cell r="A42" t="str">
            <v>2016</v>
          </cell>
          <cell r="B42" t="str">
            <v>ENE</v>
          </cell>
          <cell r="C42">
            <v>396</v>
          </cell>
          <cell r="D42">
            <v>409</v>
          </cell>
        </row>
        <row r="43">
          <cell r="A43" t="str">
            <v/>
          </cell>
          <cell r="B43" t="str">
            <v>FEB</v>
          </cell>
          <cell r="C43">
            <v>397</v>
          </cell>
          <cell r="D43">
            <v>408</v>
          </cell>
        </row>
        <row r="44">
          <cell r="A44" t="str">
            <v/>
          </cell>
          <cell r="B44" t="str">
            <v>MAR</v>
          </cell>
          <cell r="C44">
            <v>402</v>
          </cell>
          <cell r="D44">
            <v>407</v>
          </cell>
        </row>
        <row r="45">
          <cell r="A45" t="str">
            <v/>
          </cell>
          <cell r="B45" t="str">
            <v>ABR</v>
          </cell>
          <cell r="C45">
            <v>401</v>
          </cell>
          <cell r="D45">
            <v>406</v>
          </cell>
        </row>
        <row r="46">
          <cell r="A46" t="str">
            <v/>
          </cell>
          <cell r="B46" t="str">
            <v>MAY</v>
          </cell>
          <cell r="C46">
            <v>402</v>
          </cell>
          <cell r="D46">
            <v>405</v>
          </cell>
        </row>
        <row r="47">
          <cell r="A47" t="str">
            <v/>
          </cell>
          <cell r="B47" t="str">
            <v>JUN</v>
          </cell>
          <cell r="C47">
            <v>401</v>
          </cell>
          <cell r="D47">
            <v>403</v>
          </cell>
        </row>
        <row r="48">
          <cell r="A48" t="str">
            <v/>
          </cell>
          <cell r="B48" t="str">
            <v>JUL</v>
          </cell>
          <cell r="C48">
            <v>406</v>
          </cell>
          <cell r="D48">
            <v>403</v>
          </cell>
        </row>
        <row r="49">
          <cell r="A49" t="str">
            <v/>
          </cell>
          <cell r="B49" t="str">
            <v>AGO</v>
          </cell>
          <cell r="C49">
            <v>404</v>
          </cell>
          <cell r="D49">
            <v>402</v>
          </cell>
        </row>
        <row r="50">
          <cell r="A50" t="str">
            <v/>
          </cell>
          <cell r="B50" t="str">
            <v>SEP</v>
          </cell>
          <cell r="C50">
            <v>393</v>
          </cell>
          <cell r="D50">
            <v>401</v>
          </cell>
        </row>
        <row r="51">
          <cell r="A51" t="str">
            <v/>
          </cell>
          <cell r="B51" t="str">
            <v>OCT</v>
          </cell>
          <cell r="C51">
            <v>394</v>
          </cell>
          <cell r="D51">
            <v>400</v>
          </cell>
        </row>
        <row r="52">
          <cell r="A52" t="str">
            <v/>
          </cell>
          <cell r="B52" t="str">
            <v>NOV</v>
          </cell>
          <cell r="C52">
            <v>395</v>
          </cell>
          <cell r="D52">
            <v>399</v>
          </cell>
        </row>
        <row r="53">
          <cell r="A53" t="str">
            <v/>
          </cell>
          <cell r="B53" t="str">
            <v>DIC</v>
          </cell>
          <cell r="C53">
            <v>394</v>
          </cell>
          <cell r="D53">
            <v>399</v>
          </cell>
        </row>
        <row r="54">
          <cell r="A54" t="str">
            <v>2017</v>
          </cell>
          <cell r="B54" t="str">
            <v>ENE</v>
          </cell>
          <cell r="C54">
            <v>395</v>
          </cell>
          <cell r="D54">
            <v>399</v>
          </cell>
        </row>
        <row r="55">
          <cell r="A55" t="str">
            <v/>
          </cell>
          <cell r="B55" t="str">
            <v>FEB</v>
          </cell>
          <cell r="C55">
            <v>393</v>
          </cell>
          <cell r="D55">
            <v>398</v>
          </cell>
        </row>
        <row r="56">
          <cell r="A56" t="str">
            <v/>
          </cell>
          <cell r="B56" t="str">
            <v>MAR</v>
          </cell>
          <cell r="C56">
            <v>394</v>
          </cell>
          <cell r="D56">
            <v>398</v>
          </cell>
        </row>
        <row r="57">
          <cell r="A57" t="str">
            <v/>
          </cell>
          <cell r="B57" t="str">
            <v>ABR</v>
          </cell>
          <cell r="C57">
            <v>390</v>
          </cell>
          <cell r="D57">
            <v>397</v>
          </cell>
        </row>
        <row r="58">
          <cell r="A58" t="str">
            <v/>
          </cell>
          <cell r="B58" t="str">
            <v>MAY</v>
          </cell>
          <cell r="C58">
            <v>391</v>
          </cell>
          <cell r="D58">
            <v>396</v>
          </cell>
        </row>
        <row r="59">
          <cell r="A59" t="str">
            <v/>
          </cell>
          <cell r="B59" t="str">
            <v>JUN</v>
          </cell>
          <cell r="C59">
            <v>393</v>
          </cell>
          <cell r="D59">
            <v>395</v>
          </cell>
        </row>
        <row r="60">
          <cell r="A60" t="str">
            <v/>
          </cell>
          <cell r="B60" t="str">
            <v>JUL</v>
          </cell>
          <cell r="C60">
            <v>394</v>
          </cell>
          <cell r="D60">
            <v>394</v>
          </cell>
        </row>
        <row r="61">
          <cell r="A61" t="str">
            <v/>
          </cell>
          <cell r="B61" t="str">
            <v>AGO</v>
          </cell>
          <cell r="C61">
            <v>396</v>
          </cell>
          <cell r="D61">
            <v>394</v>
          </cell>
        </row>
        <row r="62">
          <cell r="A62" t="str">
            <v/>
          </cell>
          <cell r="B62" t="str">
            <v>SEP</v>
          </cell>
          <cell r="C62">
            <v>388</v>
          </cell>
          <cell r="D62">
            <v>393</v>
          </cell>
        </row>
        <row r="63">
          <cell r="A63" t="str">
            <v/>
          </cell>
          <cell r="B63" t="str">
            <v>OCT</v>
          </cell>
          <cell r="C63">
            <v>389</v>
          </cell>
          <cell r="D63">
            <v>393</v>
          </cell>
        </row>
        <row r="64">
          <cell r="A64" t="str">
            <v/>
          </cell>
          <cell r="B64" t="str">
            <v>NOV</v>
          </cell>
          <cell r="C64">
            <v>387</v>
          </cell>
          <cell r="D64">
            <v>392</v>
          </cell>
        </row>
        <row r="65">
          <cell r="A65" t="str">
            <v/>
          </cell>
          <cell r="B65" t="str">
            <v>DIC</v>
          </cell>
          <cell r="C65">
            <v>390</v>
          </cell>
          <cell r="D65">
            <v>392</v>
          </cell>
        </row>
        <row r="66">
          <cell r="A66" t="str">
            <v>2018</v>
          </cell>
          <cell r="B66" t="str">
            <v>ENE</v>
          </cell>
          <cell r="C66">
            <v>389</v>
          </cell>
          <cell r="D66">
            <v>391</v>
          </cell>
        </row>
        <row r="67">
          <cell r="A67" t="str">
            <v/>
          </cell>
          <cell r="B67" t="str">
            <v>FEB</v>
          </cell>
          <cell r="C67">
            <v>387</v>
          </cell>
          <cell r="D67">
            <v>391</v>
          </cell>
        </row>
        <row r="68">
          <cell r="A68" t="str">
            <v/>
          </cell>
          <cell r="B68" t="str">
            <v>MAR</v>
          </cell>
          <cell r="C68">
            <v>386</v>
          </cell>
          <cell r="D68">
            <v>390</v>
          </cell>
        </row>
        <row r="69">
          <cell r="A69" t="str">
            <v/>
          </cell>
          <cell r="B69" t="str">
            <v>ABR</v>
          </cell>
          <cell r="C69">
            <v>386</v>
          </cell>
          <cell r="D69">
            <v>390</v>
          </cell>
        </row>
        <row r="70">
          <cell r="A70" t="str">
            <v/>
          </cell>
          <cell r="B70" t="str">
            <v>MAY</v>
          </cell>
          <cell r="C70">
            <v>388</v>
          </cell>
          <cell r="D70">
            <v>389</v>
          </cell>
        </row>
        <row r="71">
          <cell r="A71" t="str">
            <v/>
          </cell>
          <cell r="B71" t="str">
            <v>JUN</v>
          </cell>
          <cell r="C71">
            <v>389</v>
          </cell>
          <cell r="D71">
            <v>389</v>
          </cell>
        </row>
        <row r="72">
          <cell r="A72" t="str">
            <v/>
          </cell>
          <cell r="B72" t="str">
            <v>JUL</v>
          </cell>
          <cell r="C72">
            <v>389</v>
          </cell>
          <cell r="D72">
            <v>389</v>
          </cell>
        </row>
        <row r="73">
          <cell r="A73" t="str">
            <v/>
          </cell>
          <cell r="B73" t="str">
            <v>AGO</v>
          </cell>
          <cell r="C73">
            <v>388</v>
          </cell>
          <cell r="D73">
            <v>388</v>
          </cell>
        </row>
        <row r="74">
          <cell r="A74" t="str">
            <v/>
          </cell>
          <cell r="B74" t="str">
            <v>SEP</v>
          </cell>
          <cell r="C74">
            <v>381</v>
          </cell>
          <cell r="D74">
            <v>387</v>
          </cell>
        </row>
        <row r="75">
          <cell r="A75" t="str">
            <v/>
          </cell>
          <cell r="B75" t="str">
            <v>OCT</v>
          </cell>
          <cell r="C75">
            <v>385</v>
          </cell>
          <cell r="D75">
            <v>387</v>
          </cell>
        </row>
        <row r="76">
          <cell r="A76" t="str">
            <v/>
          </cell>
          <cell r="B76" t="str">
            <v>NOV</v>
          </cell>
          <cell r="C76">
            <v>387</v>
          </cell>
          <cell r="D76">
            <v>387</v>
          </cell>
        </row>
        <row r="77">
          <cell r="A77" t="str">
            <v/>
          </cell>
          <cell r="B77" t="str">
            <v>DIC</v>
          </cell>
          <cell r="C77">
            <v>386</v>
          </cell>
          <cell r="D77">
            <v>387</v>
          </cell>
        </row>
        <row r="78">
          <cell r="A78" t="str">
            <v>2019</v>
          </cell>
          <cell r="B78" t="str">
            <v>ENE</v>
          </cell>
          <cell r="C78">
            <v>388</v>
          </cell>
          <cell r="D78">
            <v>387</v>
          </cell>
        </row>
        <row r="79">
          <cell r="A79" t="str">
            <v/>
          </cell>
          <cell r="B79" t="str">
            <v>FEB</v>
          </cell>
          <cell r="C79">
            <v>387</v>
          </cell>
          <cell r="D79">
            <v>387</v>
          </cell>
        </row>
        <row r="80">
          <cell r="A80" t="str">
            <v/>
          </cell>
          <cell r="B80" t="str">
            <v>MAR</v>
          </cell>
          <cell r="C80">
            <v>390</v>
          </cell>
          <cell r="D80">
            <v>387</v>
          </cell>
        </row>
        <row r="81">
          <cell r="A81" t="str">
            <v/>
          </cell>
          <cell r="B81" t="str">
            <v>ABR</v>
          </cell>
          <cell r="C81">
            <v>392</v>
          </cell>
          <cell r="D81">
            <v>388</v>
          </cell>
        </row>
        <row r="82">
          <cell r="A82" t="str">
            <v/>
          </cell>
          <cell r="B82" t="str">
            <v>MAY</v>
          </cell>
          <cell r="C82">
            <v>399</v>
          </cell>
          <cell r="D82">
            <v>388</v>
          </cell>
        </row>
        <row r="83">
          <cell r="A83" t="str">
            <v/>
          </cell>
          <cell r="B83" t="str">
            <v>JUN</v>
          </cell>
          <cell r="C83">
            <v>401</v>
          </cell>
          <cell r="D83">
            <v>389</v>
          </cell>
        </row>
        <row r="84">
          <cell r="A84" t="str">
            <v/>
          </cell>
          <cell r="B84" t="str">
            <v>JUL</v>
          </cell>
          <cell r="C84">
            <v>402</v>
          </cell>
          <cell r="D84">
            <v>390</v>
          </cell>
        </row>
        <row r="85">
          <cell r="A85" t="str">
            <v/>
          </cell>
          <cell r="B85" t="str">
            <v>AGO</v>
          </cell>
          <cell r="C85">
            <v>397</v>
          </cell>
          <cell r="D85">
            <v>391</v>
          </cell>
        </row>
        <row r="86">
          <cell r="A86" t="str">
            <v/>
          </cell>
          <cell r="B86" t="str">
            <v>SEP</v>
          </cell>
          <cell r="C86">
            <v>391</v>
          </cell>
          <cell r="D86">
            <v>392</v>
          </cell>
        </row>
        <row r="87">
          <cell r="A87" t="str">
            <v/>
          </cell>
          <cell r="B87" t="str">
            <v>OCT</v>
          </cell>
          <cell r="C87">
            <v>389</v>
          </cell>
          <cell r="D87">
            <v>392</v>
          </cell>
        </row>
      </sheetData>
      <sheetData sheetId="4">
        <row r="6">
          <cell r="A6" t="str">
            <v>Michoacán</v>
          </cell>
          <cell r="B6">
            <v>0.4</v>
          </cell>
        </row>
        <row r="7">
          <cell r="A7" t="str">
            <v>Veracruz</v>
          </cell>
          <cell r="B7">
            <v>0.9</v>
          </cell>
        </row>
        <row r="8">
          <cell r="A8" t="str">
            <v>Yucatán</v>
          </cell>
          <cell r="B8">
            <v>0.9</v>
          </cell>
        </row>
        <row r="9">
          <cell r="A9" t="str">
            <v>Sinaloa</v>
          </cell>
          <cell r="B9">
            <v>1</v>
          </cell>
        </row>
        <row r="10">
          <cell r="A10" t="str">
            <v>Durango</v>
          </cell>
          <cell r="B10">
            <v>1.2</v>
          </cell>
        </row>
        <row r="11">
          <cell r="A11" t="str">
            <v>Aguascalientes</v>
          </cell>
          <cell r="B11">
            <v>1.4</v>
          </cell>
        </row>
        <row r="12">
          <cell r="A12" t="str">
            <v>Ciudad de México</v>
          </cell>
          <cell r="B12">
            <v>2.1</v>
          </cell>
        </row>
        <row r="13">
          <cell r="A13" t="str">
            <v>Puebla</v>
          </cell>
          <cell r="B13">
            <v>2.8</v>
          </cell>
        </row>
        <row r="14">
          <cell r="A14" t="str">
            <v>San Luis Potosí</v>
          </cell>
          <cell r="B14">
            <v>2.8</v>
          </cell>
        </row>
        <row r="15">
          <cell r="A15" t="str">
            <v>Querétaro</v>
          </cell>
          <cell r="B15">
            <v>3.7</v>
          </cell>
        </row>
        <row r="16">
          <cell r="A16" t="str">
            <v>Estado de México</v>
          </cell>
          <cell r="B16">
            <v>4.4000000000000004</v>
          </cell>
        </row>
        <row r="17">
          <cell r="A17" t="str">
            <v>Sonora</v>
          </cell>
          <cell r="B17">
            <v>5.8</v>
          </cell>
        </row>
        <row r="18">
          <cell r="A18" t="str">
            <v>Guanajuato</v>
          </cell>
          <cell r="B18">
            <v>6</v>
          </cell>
        </row>
        <row r="19">
          <cell r="A19" t="str">
            <v>Jalisco</v>
          </cell>
          <cell r="B19">
            <v>6.2</v>
          </cell>
        </row>
        <row r="20">
          <cell r="A20" t="str">
            <v>Tamaulipas</v>
          </cell>
          <cell r="B20">
            <v>6.5</v>
          </cell>
        </row>
        <row r="21">
          <cell r="A21" t="str">
            <v>Coahuila</v>
          </cell>
          <cell r="B21">
            <v>7.1</v>
          </cell>
        </row>
        <row r="22">
          <cell r="A22" t="str">
            <v>Chihuahua</v>
          </cell>
          <cell r="B22">
            <v>9.3000000000000007</v>
          </cell>
        </row>
        <row r="23">
          <cell r="A23" t="str">
            <v>Nuevo León</v>
          </cell>
          <cell r="B23">
            <v>12.2</v>
          </cell>
        </row>
        <row r="24">
          <cell r="A24" t="str">
            <v>Baja California</v>
          </cell>
          <cell r="B24">
            <v>17.7</v>
          </cell>
        </row>
      </sheetData>
      <sheetData sheetId="5">
        <row r="5">
          <cell r="C5" t="str">
            <v>Personal ocupado</v>
          </cell>
          <cell r="D5" t="str">
            <v>Promedio</v>
          </cell>
        </row>
        <row r="6">
          <cell r="A6" t="str">
            <v>2013</v>
          </cell>
          <cell r="B6" t="str">
            <v>ENE</v>
          </cell>
          <cell r="C6">
            <v>132542</v>
          </cell>
          <cell r="D6">
            <v>125560</v>
          </cell>
        </row>
        <row r="7">
          <cell r="A7" t="str">
            <v/>
          </cell>
          <cell r="B7" t="str">
            <v>FEB</v>
          </cell>
          <cell r="C7">
            <v>132003</v>
          </cell>
          <cell r="D7">
            <v>126180</v>
          </cell>
        </row>
        <row r="8">
          <cell r="A8" t="str">
            <v/>
          </cell>
          <cell r="B8" t="str">
            <v>MAR</v>
          </cell>
          <cell r="C8">
            <v>134911</v>
          </cell>
          <cell r="D8">
            <v>126844</v>
          </cell>
        </row>
        <row r="9">
          <cell r="A9" t="str">
            <v/>
          </cell>
          <cell r="B9" t="str">
            <v>ABR</v>
          </cell>
          <cell r="C9">
            <v>135436</v>
          </cell>
          <cell r="D9">
            <v>127707</v>
          </cell>
        </row>
        <row r="10">
          <cell r="A10" t="str">
            <v/>
          </cell>
          <cell r="B10" t="str">
            <v>MAY</v>
          </cell>
          <cell r="C10">
            <v>137183</v>
          </cell>
          <cell r="D10">
            <v>128808</v>
          </cell>
        </row>
        <row r="11">
          <cell r="A11" t="str">
            <v/>
          </cell>
          <cell r="B11" t="str">
            <v>JUN</v>
          </cell>
          <cell r="C11">
            <v>137311</v>
          </cell>
          <cell r="D11">
            <v>129765</v>
          </cell>
        </row>
        <row r="12">
          <cell r="A12" t="str">
            <v/>
          </cell>
          <cell r="B12" t="str">
            <v>JUL</v>
          </cell>
          <cell r="C12">
            <v>135598</v>
          </cell>
          <cell r="D12">
            <v>130719</v>
          </cell>
        </row>
        <row r="13">
          <cell r="A13" t="str">
            <v/>
          </cell>
          <cell r="B13" t="str">
            <v>AGO</v>
          </cell>
          <cell r="C13">
            <v>135693</v>
          </cell>
          <cell r="D13">
            <v>131835</v>
          </cell>
        </row>
        <row r="14">
          <cell r="A14" t="str">
            <v/>
          </cell>
          <cell r="B14" t="str">
            <v>SEP</v>
          </cell>
          <cell r="C14">
            <v>135379</v>
          </cell>
          <cell r="D14">
            <v>132891</v>
          </cell>
        </row>
        <row r="15">
          <cell r="A15" t="str">
            <v/>
          </cell>
          <cell r="B15" t="str">
            <v>OCT</v>
          </cell>
          <cell r="C15">
            <v>137228</v>
          </cell>
          <cell r="D15">
            <v>133881</v>
          </cell>
        </row>
        <row r="16">
          <cell r="A16" t="str">
            <v/>
          </cell>
          <cell r="B16" t="str">
            <v>NOV</v>
          </cell>
          <cell r="C16">
            <v>136598</v>
          </cell>
          <cell r="D16">
            <v>134732</v>
          </cell>
        </row>
        <row r="17">
          <cell r="A17" t="str">
            <v/>
          </cell>
          <cell r="B17" t="str">
            <v>DIC</v>
          </cell>
          <cell r="C17">
            <v>137134</v>
          </cell>
          <cell r="D17">
            <v>135585</v>
          </cell>
        </row>
        <row r="18">
          <cell r="A18" t="str">
            <v>2014</v>
          </cell>
          <cell r="B18" t="str">
            <v>ENE</v>
          </cell>
          <cell r="C18">
            <v>137068</v>
          </cell>
          <cell r="D18">
            <v>135962</v>
          </cell>
        </row>
        <row r="19">
          <cell r="A19" t="str">
            <v/>
          </cell>
          <cell r="B19" t="str">
            <v>FEB</v>
          </cell>
          <cell r="C19">
            <v>138202</v>
          </cell>
          <cell r="D19">
            <v>136478</v>
          </cell>
        </row>
        <row r="20">
          <cell r="A20" t="str">
            <v/>
          </cell>
          <cell r="B20" t="str">
            <v>MAR</v>
          </cell>
          <cell r="C20">
            <v>135755</v>
          </cell>
          <cell r="D20">
            <v>136549</v>
          </cell>
        </row>
        <row r="21">
          <cell r="A21" t="str">
            <v/>
          </cell>
          <cell r="B21" t="str">
            <v>ABR</v>
          </cell>
          <cell r="C21">
            <v>135620</v>
          </cell>
          <cell r="D21">
            <v>136564</v>
          </cell>
        </row>
        <row r="22">
          <cell r="A22" t="str">
            <v/>
          </cell>
          <cell r="B22" t="str">
            <v>MAY</v>
          </cell>
          <cell r="C22">
            <v>135760</v>
          </cell>
          <cell r="D22">
            <v>136446</v>
          </cell>
        </row>
        <row r="23">
          <cell r="A23" t="str">
            <v/>
          </cell>
          <cell r="B23" t="str">
            <v>JUN</v>
          </cell>
          <cell r="C23">
            <v>135146</v>
          </cell>
          <cell r="D23">
            <v>136265</v>
          </cell>
        </row>
        <row r="24">
          <cell r="A24" t="str">
            <v/>
          </cell>
          <cell r="B24" t="str">
            <v>JUL</v>
          </cell>
          <cell r="C24">
            <v>133261</v>
          </cell>
          <cell r="D24">
            <v>136070</v>
          </cell>
        </row>
        <row r="25">
          <cell r="A25" t="str">
            <v/>
          </cell>
          <cell r="B25" t="str">
            <v>AGO</v>
          </cell>
          <cell r="C25">
            <v>136395</v>
          </cell>
          <cell r="D25">
            <v>136129</v>
          </cell>
        </row>
        <row r="26">
          <cell r="A26" t="str">
            <v/>
          </cell>
          <cell r="B26" t="str">
            <v>SEP</v>
          </cell>
          <cell r="C26">
            <v>138072</v>
          </cell>
          <cell r="D26">
            <v>136353</v>
          </cell>
        </row>
        <row r="27">
          <cell r="A27" t="str">
            <v/>
          </cell>
          <cell r="B27" t="str">
            <v>OCT</v>
          </cell>
          <cell r="C27">
            <v>138343</v>
          </cell>
          <cell r="D27">
            <v>136446</v>
          </cell>
        </row>
        <row r="28">
          <cell r="A28" t="str">
            <v/>
          </cell>
          <cell r="B28" t="str">
            <v>NOV</v>
          </cell>
          <cell r="C28">
            <v>140999</v>
          </cell>
          <cell r="D28">
            <v>136813</v>
          </cell>
        </row>
        <row r="29">
          <cell r="A29" t="str">
            <v/>
          </cell>
          <cell r="B29" t="str">
            <v>DIC</v>
          </cell>
          <cell r="C29">
            <v>138657</v>
          </cell>
          <cell r="D29">
            <v>136940</v>
          </cell>
        </row>
        <row r="30">
          <cell r="A30" t="str">
            <v>2015</v>
          </cell>
          <cell r="B30" t="str">
            <v>ENE</v>
          </cell>
          <cell r="C30">
            <v>138297</v>
          </cell>
          <cell r="D30">
            <v>137042</v>
          </cell>
        </row>
        <row r="31">
          <cell r="A31" t="str">
            <v/>
          </cell>
          <cell r="B31" t="str">
            <v>FEB</v>
          </cell>
          <cell r="C31">
            <v>135299</v>
          </cell>
          <cell r="D31">
            <v>136800</v>
          </cell>
        </row>
        <row r="32">
          <cell r="A32" t="str">
            <v/>
          </cell>
          <cell r="B32" t="str">
            <v>MAR</v>
          </cell>
          <cell r="C32">
            <v>136376</v>
          </cell>
          <cell r="D32">
            <v>136852</v>
          </cell>
        </row>
        <row r="33">
          <cell r="A33" t="str">
            <v/>
          </cell>
          <cell r="B33" t="str">
            <v>ABR</v>
          </cell>
          <cell r="C33">
            <v>137921</v>
          </cell>
          <cell r="D33">
            <v>137044</v>
          </cell>
        </row>
        <row r="34">
          <cell r="A34" t="str">
            <v/>
          </cell>
          <cell r="B34" t="str">
            <v>MAY</v>
          </cell>
          <cell r="C34">
            <v>138944</v>
          </cell>
          <cell r="D34">
            <v>137309</v>
          </cell>
        </row>
        <row r="35">
          <cell r="A35" t="str">
            <v/>
          </cell>
          <cell r="B35" t="str">
            <v>JUN</v>
          </cell>
          <cell r="C35">
            <v>141006</v>
          </cell>
          <cell r="D35">
            <v>137798</v>
          </cell>
        </row>
        <row r="36">
          <cell r="A36" t="str">
            <v/>
          </cell>
          <cell r="B36" t="str">
            <v>JUL</v>
          </cell>
          <cell r="C36">
            <v>141101</v>
          </cell>
          <cell r="D36">
            <v>138451</v>
          </cell>
        </row>
        <row r="37">
          <cell r="A37" t="str">
            <v/>
          </cell>
          <cell r="B37" t="str">
            <v>AGO</v>
          </cell>
          <cell r="C37">
            <v>140867</v>
          </cell>
          <cell r="D37">
            <v>138824</v>
          </cell>
        </row>
        <row r="38">
          <cell r="A38" t="str">
            <v/>
          </cell>
          <cell r="B38" t="str">
            <v>SEP</v>
          </cell>
          <cell r="C38">
            <v>143124</v>
          </cell>
          <cell r="D38">
            <v>139244</v>
          </cell>
        </row>
        <row r="39">
          <cell r="A39" t="str">
            <v/>
          </cell>
          <cell r="B39" t="str">
            <v>OCT</v>
          </cell>
          <cell r="C39">
            <v>145017</v>
          </cell>
          <cell r="D39">
            <v>139801</v>
          </cell>
        </row>
        <row r="40">
          <cell r="A40" t="str">
            <v/>
          </cell>
          <cell r="B40" t="str">
            <v>NOV</v>
          </cell>
          <cell r="C40">
            <v>146837</v>
          </cell>
          <cell r="D40">
            <v>140287</v>
          </cell>
        </row>
        <row r="41">
          <cell r="A41" t="str">
            <v/>
          </cell>
          <cell r="B41" t="str">
            <v>DIC</v>
          </cell>
          <cell r="C41">
            <v>148110</v>
          </cell>
          <cell r="D41">
            <v>141075</v>
          </cell>
        </row>
        <row r="42">
          <cell r="A42" t="str">
            <v>2016</v>
          </cell>
          <cell r="B42" t="str">
            <v>ENE</v>
          </cell>
          <cell r="C42">
            <v>143355</v>
          </cell>
          <cell r="D42">
            <v>141496</v>
          </cell>
        </row>
        <row r="43">
          <cell r="A43" t="str">
            <v/>
          </cell>
          <cell r="B43" t="str">
            <v>FEB</v>
          </cell>
          <cell r="C43">
            <v>144166</v>
          </cell>
          <cell r="D43">
            <v>142235</v>
          </cell>
        </row>
        <row r="44">
          <cell r="A44" t="str">
            <v/>
          </cell>
          <cell r="B44" t="str">
            <v>MAR</v>
          </cell>
          <cell r="C44">
            <v>145207</v>
          </cell>
          <cell r="D44">
            <v>142971</v>
          </cell>
        </row>
        <row r="45">
          <cell r="A45" t="str">
            <v/>
          </cell>
          <cell r="B45" t="str">
            <v>ABR</v>
          </cell>
          <cell r="C45">
            <v>147078</v>
          </cell>
          <cell r="D45">
            <v>143734</v>
          </cell>
        </row>
        <row r="46">
          <cell r="A46" t="str">
            <v/>
          </cell>
          <cell r="B46" t="str">
            <v>MAY</v>
          </cell>
          <cell r="C46">
            <v>145950</v>
          </cell>
          <cell r="D46">
            <v>144318</v>
          </cell>
        </row>
        <row r="47">
          <cell r="A47" t="str">
            <v/>
          </cell>
          <cell r="B47" t="str">
            <v>JUN</v>
          </cell>
          <cell r="C47">
            <v>148723</v>
          </cell>
          <cell r="D47">
            <v>144961</v>
          </cell>
        </row>
        <row r="48">
          <cell r="A48" t="str">
            <v/>
          </cell>
          <cell r="B48" t="str">
            <v>JUL</v>
          </cell>
          <cell r="C48">
            <v>147632</v>
          </cell>
          <cell r="D48">
            <v>145506</v>
          </cell>
        </row>
        <row r="49">
          <cell r="A49" t="str">
            <v/>
          </cell>
          <cell r="B49" t="str">
            <v>AGO</v>
          </cell>
          <cell r="C49">
            <v>152741</v>
          </cell>
          <cell r="D49">
            <v>146495</v>
          </cell>
        </row>
        <row r="50">
          <cell r="A50" t="str">
            <v/>
          </cell>
          <cell r="B50" t="str">
            <v>SEP</v>
          </cell>
          <cell r="C50">
            <v>156454</v>
          </cell>
          <cell r="D50">
            <v>147606</v>
          </cell>
        </row>
        <row r="51">
          <cell r="A51" t="str">
            <v/>
          </cell>
          <cell r="B51" t="str">
            <v>OCT</v>
          </cell>
          <cell r="C51">
            <v>162705</v>
          </cell>
          <cell r="D51">
            <v>149080</v>
          </cell>
        </row>
        <row r="52">
          <cell r="A52" t="str">
            <v/>
          </cell>
          <cell r="B52" t="str">
            <v>NOV</v>
          </cell>
          <cell r="C52">
            <v>166273</v>
          </cell>
          <cell r="D52">
            <v>150700</v>
          </cell>
        </row>
        <row r="53">
          <cell r="A53" t="str">
            <v/>
          </cell>
          <cell r="B53" t="str">
            <v>DIC</v>
          </cell>
          <cell r="C53">
            <v>167561</v>
          </cell>
          <cell r="D53">
            <v>152320</v>
          </cell>
        </row>
        <row r="54">
          <cell r="A54" t="str">
            <v>2017</v>
          </cell>
          <cell r="B54" t="str">
            <v>ENE</v>
          </cell>
          <cell r="C54">
            <v>166202</v>
          </cell>
          <cell r="D54">
            <v>154224</v>
          </cell>
        </row>
        <row r="55">
          <cell r="A55" t="str">
            <v/>
          </cell>
          <cell r="B55" t="str">
            <v>FEB</v>
          </cell>
          <cell r="C55">
            <v>165255</v>
          </cell>
          <cell r="D55">
            <v>155982</v>
          </cell>
        </row>
        <row r="56">
          <cell r="A56" t="str">
            <v/>
          </cell>
          <cell r="B56" t="str">
            <v>MAR</v>
          </cell>
          <cell r="C56">
            <v>169563</v>
          </cell>
          <cell r="D56">
            <v>158011</v>
          </cell>
        </row>
        <row r="57">
          <cell r="A57" t="str">
            <v/>
          </cell>
          <cell r="B57" t="str">
            <v>ABR</v>
          </cell>
          <cell r="C57">
            <v>169234</v>
          </cell>
          <cell r="D57">
            <v>159858</v>
          </cell>
        </row>
        <row r="58">
          <cell r="A58" t="str">
            <v/>
          </cell>
          <cell r="B58" t="str">
            <v>MAY</v>
          </cell>
          <cell r="C58">
            <v>167441</v>
          </cell>
          <cell r="D58">
            <v>161649</v>
          </cell>
        </row>
        <row r="59">
          <cell r="A59" t="str">
            <v/>
          </cell>
          <cell r="B59" t="str">
            <v>JUN</v>
          </cell>
          <cell r="C59">
            <v>167945</v>
          </cell>
          <cell r="D59">
            <v>163250</v>
          </cell>
        </row>
        <row r="60">
          <cell r="A60" t="str">
            <v/>
          </cell>
          <cell r="B60" t="str">
            <v>JUL</v>
          </cell>
          <cell r="C60">
            <v>169689</v>
          </cell>
          <cell r="D60">
            <v>165089</v>
          </cell>
        </row>
        <row r="61">
          <cell r="A61" t="str">
            <v/>
          </cell>
          <cell r="B61" t="str">
            <v>AGO</v>
          </cell>
          <cell r="C61">
            <v>169933</v>
          </cell>
          <cell r="D61">
            <v>166521</v>
          </cell>
        </row>
        <row r="62">
          <cell r="A62" t="str">
            <v/>
          </cell>
          <cell r="B62" t="str">
            <v>SEP</v>
          </cell>
          <cell r="C62">
            <v>171982</v>
          </cell>
          <cell r="D62">
            <v>167815</v>
          </cell>
        </row>
        <row r="63">
          <cell r="A63" t="str">
            <v/>
          </cell>
          <cell r="B63" t="str">
            <v>OCT</v>
          </cell>
          <cell r="C63">
            <v>175631</v>
          </cell>
          <cell r="D63">
            <v>168892</v>
          </cell>
        </row>
        <row r="64">
          <cell r="A64" t="str">
            <v/>
          </cell>
          <cell r="B64" t="str">
            <v>NOV</v>
          </cell>
          <cell r="C64">
            <v>177347</v>
          </cell>
          <cell r="D64">
            <v>169815</v>
          </cell>
        </row>
        <row r="65">
          <cell r="A65" t="str">
            <v/>
          </cell>
          <cell r="B65" t="str">
            <v>DIC</v>
          </cell>
          <cell r="C65">
            <v>179261</v>
          </cell>
          <cell r="D65">
            <v>170790</v>
          </cell>
        </row>
        <row r="66">
          <cell r="A66" t="str">
            <v>2018</v>
          </cell>
          <cell r="B66" t="str">
            <v>ENE</v>
          </cell>
          <cell r="C66">
            <v>175560</v>
          </cell>
          <cell r="D66">
            <v>171570</v>
          </cell>
        </row>
        <row r="67">
          <cell r="A67" t="str">
            <v/>
          </cell>
          <cell r="B67" t="str">
            <v>FEB</v>
          </cell>
          <cell r="C67">
            <v>175111</v>
          </cell>
          <cell r="D67">
            <v>172391</v>
          </cell>
        </row>
        <row r="68">
          <cell r="A68" t="str">
            <v/>
          </cell>
          <cell r="B68" t="str">
            <v>MAR</v>
          </cell>
          <cell r="C68">
            <v>175854</v>
          </cell>
          <cell r="D68">
            <v>172916</v>
          </cell>
        </row>
        <row r="69">
          <cell r="A69" t="str">
            <v/>
          </cell>
          <cell r="B69" t="str">
            <v>ABR</v>
          </cell>
          <cell r="C69">
            <v>177884</v>
          </cell>
          <cell r="D69">
            <v>173636</v>
          </cell>
        </row>
        <row r="70">
          <cell r="A70" t="str">
            <v/>
          </cell>
          <cell r="B70" t="str">
            <v>MAY</v>
          </cell>
          <cell r="C70">
            <v>180730</v>
          </cell>
          <cell r="D70">
            <v>174744</v>
          </cell>
        </row>
        <row r="71">
          <cell r="A71" t="str">
            <v/>
          </cell>
          <cell r="B71" t="str">
            <v>JUN</v>
          </cell>
          <cell r="C71">
            <v>182595</v>
          </cell>
          <cell r="D71">
            <v>175965</v>
          </cell>
        </row>
        <row r="72">
          <cell r="A72" t="str">
            <v/>
          </cell>
          <cell r="B72" t="str">
            <v>JUL</v>
          </cell>
          <cell r="C72">
            <v>185563</v>
          </cell>
          <cell r="D72">
            <v>177288</v>
          </cell>
        </row>
        <row r="73">
          <cell r="A73" t="str">
            <v/>
          </cell>
          <cell r="B73" t="str">
            <v>AGO</v>
          </cell>
          <cell r="C73">
            <v>188966</v>
          </cell>
          <cell r="D73">
            <v>178874</v>
          </cell>
        </row>
        <row r="74">
          <cell r="A74" t="str">
            <v/>
          </cell>
          <cell r="B74" t="str">
            <v>SEP</v>
          </cell>
          <cell r="C74">
            <v>192371</v>
          </cell>
          <cell r="D74">
            <v>180573</v>
          </cell>
        </row>
        <row r="75">
          <cell r="A75" t="str">
            <v/>
          </cell>
          <cell r="B75" t="str">
            <v>OCT</v>
          </cell>
          <cell r="C75">
            <v>194536</v>
          </cell>
          <cell r="D75">
            <v>182148</v>
          </cell>
        </row>
        <row r="76">
          <cell r="A76" t="str">
            <v/>
          </cell>
          <cell r="B76" t="str">
            <v>NOV</v>
          </cell>
          <cell r="C76">
            <v>194720</v>
          </cell>
          <cell r="D76">
            <v>183596</v>
          </cell>
        </row>
        <row r="77">
          <cell r="A77" t="str">
            <v/>
          </cell>
          <cell r="B77" t="str">
            <v>DIC</v>
          </cell>
          <cell r="C77">
            <v>195275</v>
          </cell>
          <cell r="D77">
            <v>184930</v>
          </cell>
        </row>
        <row r="78">
          <cell r="A78" t="str">
            <v>2019</v>
          </cell>
          <cell r="B78" t="str">
            <v>ENE</v>
          </cell>
          <cell r="C78">
            <v>195653</v>
          </cell>
          <cell r="D78">
            <v>186605</v>
          </cell>
        </row>
        <row r="79">
          <cell r="A79" t="str">
            <v/>
          </cell>
          <cell r="B79" t="str">
            <v>FEB</v>
          </cell>
          <cell r="C79">
            <v>195633</v>
          </cell>
          <cell r="D79">
            <v>188315</v>
          </cell>
        </row>
        <row r="80">
          <cell r="A80" t="str">
            <v/>
          </cell>
          <cell r="B80" t="str">
            <v>MAR</v>
          </cell>
          <cell r="C80">
            <v>198109</v>
          </cell>
          <cell r="D80">
            <v>190170</v>
          </cell>
        </row>
        <row r="81">
          <cell r="A81" t="str">
            <v/>
          </cell>
          <cell r="B81" t="str">
            <v>ABR</v>
          </cell>
          <cell r="C81">
            <v>203212</v>
          </cell>
          <cell r="D81">
            <v>192280</v>
          </cell>
        </row>
        <row r="82">
          <cell r="A82" t="str">
            <v/>
          </cell>
          <cell r="B82" t="str">
            <v>MAY</v>
          </cell>
          <cell r="C82">
            <v>203538</v>
          </cell>
          <cell r="D82">
            <v>194181</v>
          </cell>
        </row>
        <row r="83">
          <cell r="A83" t="str">
            <v/>
          </cell>
          <cell r="B83" t="str">
            <v>JUN</v>
          </cell>
          <cell r="C83">
            <v>204192</v>
          </cell>
          <cell r="D83">
            <v>195981</v>
          </cell>
        </row>
        <row r="84">
          <cell r="A84" t="str">
            <v/>
          </cell>
          <cell r="B84" t="str">
            <v>JUL</v>
          </cell>
          <cell r="C84">
            <v>203819</v>
          </cell>
          <cell r="D84">
            <v>197502</v>
          </cell>
        </row>
        <row r="85">
          <cell r="A85" t="str">
            <v/>
          </cell>
          <cell r="B85" t="str">
            <v>AGO</v>
          </cell>
          <cell r="C85">
            <v>202269</v>
          </cell>
          <cell r="D85">
            <v>198611</v>
          </cell>
        </row>
        <row r="86">
          <cell r="A86" t="str">
            <v/>
          </cell>
          <cell r="B86" t="str">
            <v>SEP</v>
          </cell>
          <cell r="C86">
            <v>206125</v>
          </cell>
          <cell r="D86">
            <v>199757</v>
          </cell>
        </row>
        <row r="87">
          <cell r="A87" t="str">
            <v/>
          </cell>
          <cell r="B87" t="str">
            <v>OCT</v>
          </cell>
          <cell r="C87">
            <v>207299</v>
          </cell>
          <cell r="D87">
            <v>200820</v>
          </cell>
        </row>
      </sheetData>
      <sheetData sheetId="6">
        <row r="5">
          <cell r="C5" t="str">
            <v>Variación</v>
          </cell>
          <cell r="D5" t="str">
            <v>Variación promedio</v>
          </cell>
        </row>
        <row r="6">
          <cell r="A6" t="str">
            <v>2013</v>
          </cell>
          <cell r="B6" t="str">
            <v>ENE</v>
          </cell>
          <cell r="C6">
            <v>7</v>
          </cell>
          <cell r="D6">
            <v>4.5</v>
          </cell>
        </row>
        <row r="7">
          <cell r="A7" t="str">
            <v/>
          </cell>
          <cell r="B7" t="str">
            <v>FEB</v>
          </cell>
          <cell r="C7">
            <v>6</v>
          </cell>
          <cell r="D7">
            <v>4.5999999999999996</v>
          </cell>
        </row>
        <row r="8">
          <cell r="A8" t="str">
            <v/>
          </cell>
          <cell r="B8" t="str">
            <v>MAR</v>
          </cell>
          <cell r="C8">
            <v>6.3</v>
          </cell>
          <cell r="D8">
            <v>4.2</v>
          </cell>
        </row>
        <row r="9">
          <cell r="A9" t="str">
            <v/>
          </cell>
          <cell r="B9" t="str">
            <v>ABR</v>
          </cell>
          <cell r="C9">
            <v>8.3000000000000007</v>
          </cell>
          <cell r="D9">
            <v>4.7</v>
          </cell>
        </row>
        <row r="10">
          <cell r="A10" t="str">
            <v/>
          </cell>
          <cell r="B10" t="str">
            <v>MAY</v>
          </cell>
          <cell r="C10">
            <v>10.7</v>
          </cell>
          <cell r="D10">
            <v>5.3</v>
          </cell>
        </row>
        <row r="11">
          <cell r="A11" t="str">
            <v/>
          </cell>
          <cell r="B11" t="str">
            <v>JUN</v>
          </cell>
          <cell r="C11">
            <v>9.1</v>
          </cell>
          <cell r="D11">
            <v>5.6</v>
          </cell>
        </row>
        <row r="12">
          <cell r="A12" t="str">
            <v/>
          </cell>
          <cell r="B12" t="str">
            <v>JUL</v>
          </cell>
          <cell r="C12">
            <v>9.1999999999999993</v>
          </cell>
          <cell r="D12">
            <v>6</v>
          </cell>
        </row>
        <row r="13">
          <cell r="A13" t="str">
            <v/>
          </cell>
          <cell r="B13" t="str">
            <v>AGO</v>
          </cell>
          <cell r="C13">
            <v>11</v>
          </cell>
          <cell r="D13">
            <v>6.8</v>
          </cell>
        </row>
        <row r="14">
          <cell r="A14" t="str">
            <v/>
          </cell>
          <cell r="B14" t="str">
            <v>SEP</v>
          </cell>
          <cell r="C14">
            <v>10.3</v>
          </cell>
          <cell r="D14">
            <v>7.4</v>
          </cell>
        </row>
        <row r="15">
          <cell r="A15" t="str">
            <v/>
          </cell>
          <cell r="B15" t="str">
            <v>OCT</v>
          </cell>
          <cell r="C15">
            <v>9.5</v>
          </cell>
          <cell r="D15">
            <v>7.9</v>
          </cell>
        </row>
        <row r="16">
          <cell r="A16" t="str">
            <v/>
          </cell>
          <cell r="B16" t="str">
            <v>NOV</v>
          </cell>
          <cell r="C16">
            <v>8.1</v>
          </cell>
          <cell r="D16">
            <v>8.3000000000000007</v>
          </cell>
        </row>
        <row r="17">
          <cell r="A17" t="str">
            <v/>
          </cell>
          <cell r="B17" t="str">
            <v>DIC</v>
          </cell>
          <cell r="C17">
            <v>8.1</v>
          </cell>
          <cell r="D17">
            <v>8.6</v>
          </cell>
        </row>
        <row r="18">
          <cell r="A18" t="str">
            <v>2014</v>
          </cell>
          <cell r="B18" t="str">
            <v>ENE</v>
          </cell>
          <cell r="C18">
            <v>3.4</v>
          </cell>
          <cell r="D18">
            <v>8.3000000000000007</v>
          </cell>
        </row>
        <row r="19">
          <cell r="A19" t="str">
            <v/>
          </cell>
          <cell r="B19" t="str">
            <v>FEB</v>
          </cell>
          <cell r="C19">
            <v>4.7</v>
          </cell>
          <cell r="D19">
            <v>8.1999999999999993</v>
          </cell>
        </row>
        <row r="20">
          <cell r="A20" t="str">
            <v/>
          </cell>
          <cell r="B20" t="str">
            <v>MAR</v>
          </cell>
          <cell r="C20">
            <v>0.6</v>
          </cell>
          <cell r="D20">
            <v>7.7</v>
          </cell>
        </row>
        <row r="21">
          <cell r="A21" t="str">
            <v/>
          </cell>
          <cell r="B21" t="str">
            <v>ABR</v>
          </cell>
          <cell r="C21">
            <v>0.1</v>
          </cell>
          <cell r="D21">
            <v>7.1</v>
          </cell>
        </row>
        <row r="22">
          <cell r="A22" t="str">
            <v/>
          </cell>
          <cell r="B22" t="str">
            <v>MAY</v>
          </cell>
          <cell r="C22">
            <v>-1</v>
          </cell>
          <cell r="D22">
            <v>6.1</v>
          </cell>
        </row>
        <row r="23">
          <cell r="A23" t="str">
            <v/>
          </cell>
          <cell r="B23" t="str">
            <v>JUN</v>
          </cell>
          <cell r="C23">
            <v>-1.6</v>
          </cell>
          <cell r="D23">
            <v>5.2</v>
          </cell>
        </row>
        <row r="24">
          <cell r="A24" t="str">
            <v/>
          </cell>
          <cell r="B24" t="str">
            <v>JUL</v>
          </cell>
          <cell r="C24">
            <v>-1.7</v>
          </cell>
          <cell r="D24">
            <v>4.3</v>
          </cell>
        </row>
        <row r="25">
          <cell r="A25" t="str">
            <v/>
          </cell>
          <cell r="B25" t="str">
            <v>AGO</v>
          </cell>
          <cell r="C25">
            <v>0.5</v>
          </cell>
          <cell r="D25">
            <v>3.4</v>
          </cell>
        </row>
        <row r="26">
          <cell r="A26" t="str">
            <v/>
          </cell>
          <cell r="B26" t="str">
            <v>SEP</v>
          </cell>
          <cell r="C26">
            <v>2</v>
          </cell>
          <cell r="D26">
            <v>2.7</v>
          </cell>
        </row>
        <row r="27">
          <cell r="A27" t="str">
            <v/>
          </cell>
          <cell r="B27" t="str">
            <v>OCT</v>
          </cell>
          <cell r="C27">
            <v>0.8</v>
          </cell>
          <cell r="D27">
            <v>2</v>
          </cell>
        </row>
        <row r="28">
          <cell r="A28" t="str">
            <v/>
          </cell>
          <cell r="B28" t="str">
            <v>NOV</v>
          </cell>
          <cell r="C28">
            <v>3.2</v>
          </cell>
          <cell r="D28">
            <v>1.6</v>
          </cell>
        </row>
        <row r="29">
          <cell r="A29" t="str">
            <v/>
          </cell>
          <cell r="B29" t="str">
            <v>DIC</v>
          </cell>
          <cell r="C29">
            <v>1.1000000000000001</v>
          </cell>
          <cell r="D29">
            <v>1</v>
          </cell>
        </row>
        <row r="30">
          <cell r="A30" t="str">
            <v>2015</v>
          </cell>
          <cell r="B30" t="str">
            <v>ENE</v>
          </cell>
          <cell r="C30">
            <v>0.9</v>
          </cell>
          <cell r="D30">
            <v>0.8</v>
          </cell>
        </row>
        <row r="31">
          <cell r="A31" t="str">
            <v/>
          </cell>
          <cell r="B31" t="str">
            <v>FEB</v>
          </cell>
          <cell r="C31">
            <v>-2.1</v>
          </cell>
          <cell r="D31">
            <v>0.2</v>
          </cell>
        </row>
        <row r="32">
          <cell r="A32" t="str">
            <v/>
          </cell>
          <cell r="B32" t="str">
            <v>MAR</v>
          </cell>
          <cell r="C32">
            <v>0.5</v>
          </cell>
          <cell r="D32">
            <v>0.2</v>
          </cell>
        </row>
        <row r="33">
          <cell r="A33" t="str">
            <v/>
          </cell>
          <cell r="B33" t="str">
            <v>ABR</v>
          </cell>
          <cell r="C33">
            <v>1.7</v>
          </cell>
          <cell r="D33">
            <v>0.4</v>
          </cell>
        </row>
        <row r="34">
          <cell r="A34" t="str">
            <v/>
          </cell>
          <cell r="B34" t="str">
            <v>MAY</v>
          </cell>
          <cell r="C34">
            <v>2.2999999999999998</v>
          </cell>
          <cell r="D34">
            <v>0.6</v>
          </cell>
        </row>
        <row r="35">
          <cell r="A35" t="str">
            <v/>
          </cell>
          <cell r="B35" t="str">
            <v>JUN</v>
          </cell>
          <cell r="C35">
            <v>4.3</v>
          </cell>
          <cell r="D35">
            <v>1.1000000000000001</v>
          </cell>
        </row>
        <row r="36">
          <cell r="A36" t="str">
            <v/>
          </cell>
          <cell r="B36" t="str">
            <v>JUL</v>
          </cell>
          <cell r="C36">
            <v>5.9</v>
          </cell>
          <cell r="D36">
            <v>1.8</v>
          </cell>
        </row>
        <row r="37">
          <cell r="A37" t="str">
            <v/>
          </cell>
          <cell r="B37" t="str">
            <v>AGO</v>
          </cell>
          <cell r="C37">
            <v>3.3</v>
          </cell>
          <cell r="D37">
            <v>2</v>
          </cell>
        </row>
        <row r="38">
          <cell r="A38" t="str">
            <v/>
          </cell>
          <cell r="B38" t="str">
            <v>SEP</v>
          </cell>
          <cell r="C38">
            <v>3.7</v>
          </cell>
          <cell r="D38">
            <v>2.1</v>
          </cell>
        </row>
        <row r="39">
          <cell r="A39" t="str">
            <v/>
          </cell>
          <cell r="B39" t="str">
            <v>OCT</v>
          </cell>
          <cell r="C39">
            <v>4.8</v>
          </cell>
          <cell r="D39">
            <v>2.5</v>
          </cell>
        </row>
        <row r="40">
          <cell r="A40" t="str">
            <v/>
          </cell>
          <cell r="B40" t="str">
            <v>NOV</v>
          </cell>
          <cell r="C40">
            <v>4.0999999999999996</v>
          </cell>
          <cell r="D40">
            <v>2.5</v>
          </cell>
        </row>
        <row r="41">
          <cell r="A41" t="str">
            <v/>
          </cell>
          <cell r="B41" t="str">
            <v>DIC</v>
          </cell>
          <cell r="C41">
            <v>6.8</v>
          </cell>
          <cell r="D41">
            <v>3</v>
          </cell>
        </row>
        <row r="42">
          <cell r="A42" t="str">
            <v>2016</v>
          </cell>
          <cell r="B42" t="str">
            <v>ENE</v>
          </cell>
          <cell r="C42">
            <v>3.7</v>
          </cell>
          <cell r="D42">
            <v>3.2</v>
          </cell>
        </row>
        <row r="43">
          <cell r="A43" t="str">
            <v/>
          </cell>
          <cell r="B43" t="str">
            <v>FEB</v>
          </cell>
          <cell r="C43">
            <v>6.6</v>
          </cell>
          <cell r="D43">
            <v>4</v>
          </cell>
        </row>
        <row r="44">
          <cell r="A44" t="str">
            <v/>
          </cell>
          <cell r="B44" t="str">
            <v>MAR</v>
          </cell>
          <cell r="C44">
            <v>6.5</v>
          </cell>
          <cell r="D44">
            <v>4.5</v>
          </cell>
        </row>
        <row r="45">
          <cell r="A45" t="str">
            <v/>
          </cell>
          <cell r="B45" t="str">
            <v>ABR</v>
          </cell>
          <cell r="C45">
            <v>6.6</v>
          </cell>
          <cell r="D45">
            <v>4.9000000000000004</v>
          </cell>
        </row>
        <row r="46">
          <cell r="A46" t="str">
            <v/>
          </cell>
          <cell r="B46" t="str">
            <v>MAY</v>
          </cell>
          <cell r="C46">
            <v>5</v>
          </cell>
          <cell r="D46">
            <v>5.0999999999999996</v>
          </cell>
        </row>
        <row r="47">
          <cell r="A47" t="str">
            <v/>
          </cell>
          <cell r="B47" t="str">
            <v>JUN</v>
          </cell>
          <cell r="C47">
            <v>5.5</v>
          </cell>
          <cell r="D47">
            <v>5.2</v>
          </cell>
        </row>
        <row r="48">
          <cell r="A48" t="str">
            <v/>
          </cell>
          <cell r="B48" t="str">
            <v>JUL</v>
          </cell>
          <cell r="C48">
            <v>4.5999999999999996</v>
          </cell>
          <cell r="D48">
            <v>5.0999999999999996</v>
          </cell>
        </row>
        <row r="49">
          <cell r="A49" t="str">
            <v/>
          </cell>
          <cell r="B49" t="str">
            <v>AGO</v>
          </cell>
          <cell r="C49">
            <v>8.4</v>
          </cell>
          <cell r="D49">
            <v>5.5</v>
          </cell>
        </row>
        <row r="50">
          <cell r="A50" t="str">
            <v/>
          </cell>
          <cell r="B50" t="str">
            <v>SEP</v>
          </cell>
          <cell r="C50">
            <v>9.3000000000000007</v>
          </cell>
          <cell r="D50">
            <v>6</v>
          </cell>
        </row>
        <row r="51">
          <cell r="A51" t="str">
            <v/>
          </cell>
          <cell r="B51" t="str">
            <v>OCT</v>
          </cell>
          <cell r="C51">
            <v>12.2</v>
          </cell>
          <cell r="D51">
            <v>6.6</v>
          </cell>
        </row>
        <row r="52">
          <cell r="A52" t="str">
            <v/>
          </cell>
          <cell r="B52" t="str">
            <v>NOV</v>
          </cell>
          <cell r="C52">
            <v>13.2</v>
          </cell>
          <cell r="D52">
            <v>7.4</v>
          </cell>
        </row>
        <row r="53">
          <cell r="A53" t="str">
            <v/>
          </cell>
          <cell r="B53" t="str">
            <v>DIC</v>
          </cell>
          <cell r="C53">
            <v>13.1</v>
          </cell>
          <cell r="D53">
            <v>7.9</v>
          </cell>
        </row>
        <row r="54">
          <cell r="A54" t="str">
            <v>2017</v>
          </cell>
          <cell r="B54" t="str">
            <v>ENE</v>
          </cell>
          <cell r="C54">
            <v>15.9</v>
          </cell>
          <cell r="D54">
            <v>8.9</v>
          </cell>
        </row>
        <row r="55">
          <cell r="A55" t="str">
            <v/>
          </cell>
          <cell r="B55" t="str">
            <v>FEB</v>
          </cell>
          <cell r="C55">
            <v>14.6</v>
          </cell>
          <cell r="D55">
            <v>9.6</v>
          </cell>
        </row>
        <row r="56">
          <cell r="A56" t="str">
            <v/>
          </cell>
          <cell r="B56" t="str">
            <v>MAR</v>
          </cell>
          <cell r="C56">
            <v>16.8</v>
          </cell>
          <cell r="D56">
            <v>10.5</v>
          </cell>
        </row>
        <row r="57">
          <cell r="A57" t="str">
            <v/>
          </cell>
          <cell r="B57" t="str">
            <v>ABR</v>
          </cell>
          <cell r="C57">
            <v>15.1</v>
          </cell>
          <cell r="D57">
            <v>11.2</v>
          </cell>
        </row>
        <row r="58">
          <cell r="A58" t="str">
            <v/>
          </cell>
          <cell r="B58" t="str">
            <v>MAY</v>
          </cell>
          <cell r="C58">
            <v>14.7</v>
          </cell>
          <cell r="D58">
            <v>12</v>
          </cell>
        </row>
        <row r="59">
          <cell r="A59" t="str">
            <v/>
          </cell>
          <cell r="B59" t="str">
            <v>JUN</v>
          </cell>
          <cell r="C59">
            <v>12.9</v>
          </cell>
          <cell r="D59">
            <v>12.6</v>
          </cell>
        </row>
        <row r="60">
          <cell r="A60" t="str">
            <v/>
          </cell>
          <cell r="B60" t="str">
            <v>JUL</v>
          </cell>
          <cell r="C60">
            <v>14.9</v>
          </cell>
          <cell r="D60">
            <v>13.4</v>
          </cell>
        </row>
        <row r="61">
          <cell r="A61" t="str">
            <v/>
          </cell>
          <cell r="B61" t="str">
            <v>AGO</v>
          </cell>
          <cell r="C61">
            <v>11.3</v>
          </cell>
          <cell r="D61">
            <v>13.7</v>
          </cell>
        </row>
        <row r="62">
          <cell r="A62" t="str">
            <v/>
          </cell>
          <cell r="B62" t="str">
            <v>SEP</v>
          </cell>
          <cell r="C62">
            <v>9.9</v>
          </cell>
          <cell r="D62">
            <v>13.7</v>
          </cell>
        </row>
        <row r="63">
          <cell r="A63" t="str">
            <v/>
          </cell>
          <cell r="B63" t="str">
            <v>OCT</v>
          </cell>
          <cell r="C63">
            <v>7.9</v>
          </cell>
          <cell r="D63">
            <v>13.4</v>
          </cell>
        </row>
        <row r="64">
          <cell r="A64" t="str">
            <v/>
          </cell>
          <cell r="B64" t="str">
            <v>NOV</v>
          </cell>
          <cell r="C64">
            <v>6.7</v>
          </cell>
          <cell r="D64">
            <v>12.8</v>
          </cell>
        </row>
        <row r="65">
          <cell r="A65" t="str">
            <v/>
          </cell>
          <cell r="B65" t="str">
            <v>DIC</v>
          </cell>
          <cell r="C65">
            <v>7</v>
          </cell>
          <cell r="D65">
            <v>12.3</v>
          </cell>
        </row>
        <row r="66">
          <cell r="A66" t="str">
            <v>2018</v>
          </cell>
          <cell r="B66" t="str">
            <v>ENE</v>
          </cell>
          <cell r="C66">
            <v>5.6</v>
          </cell>
          <cell r="D66">
            <v>11.5</v>
          </cell>
        </row>
        <row r="67">
          <cell r="A67" t="str">
            <v/>
          </cell>
          <cell r="B67" t="str">
            <v>FEB</v>
          </cell>
          <cell r="C67">
            <v>6</v>
          </cell>
          <cell r="D67">
            <v>10.7</v>
          </cell>
        </row>
        <row r="68">
          <cell r="A68" t="str">
            <v/>
          </cell>
          <cell r="B68" t="str">
            <v>MAR</v>
          </cell>
          <cell r="C68">
            <v>3.7</v>
          </cell>
          <cell r="D68">
            <v>9.6</v>
          </cell>
        </row>
        <row r="69">
          <cell r="A69" t="str">
            <v/>
          </cell>
          <cell r="B69" t="str">
            <v>ABR</v>
          </cell>
          <cell r="C69">
            <v>5.0999999999999996</v>
          </cell>
          <cell r="D69">
            <v>8.8000000000000007</v>
          </cell>
        </row>
        <row r="70">
          <cell r="A70" t="str">
            <v/>
          </cell>
          <cell r="B70" t="str">
            <v>MAY</v>
          </cell>
          <cell r="C70">
            <v>7.9</v>
          </cell>
          <cell r="D70">
            <v>8.1999999999999993</v>
          </cell>
        </row>
        <row r="71">
          <cell r="A71" t="str">
            <v/>
          </cell>
          <cell r="B71" t="str">
            <v>JUN</v>
          </cell>
          <cell r="C71">
            <v>8.6999999999999993</v>
          </cell>
          <cell r="D71">
            <v>7.9</v>
          </cell>
        </row>
        <row r="72">
          <cell r="A72" t="str">
            <v/>
          </cell>
          <cell r="B72" t="str">
            <v>JUL</v>
          </cell>
          <cell r="C72">
            <v>9.4</v>
          </cell>
          <cell r="D72">
            <v>7.4</v>
          </cell>
        </row>
        <row r="73">
          <cell r="A73" t="str">
            <v/>
          </cell>
          <cell r="B73" t="str">
            <v>AGO</v>
          </cell>
          <cell r="C73">
            <v>11.2</v>
          </cell>
          <cell r="D73">
            <v>7.4</v>
          </cell>
        </row>
        <row r="74">
          <cell r="A74" t="str">
            <v/>
          </cell>
          <cell r="B74" t="str">
            <v>SEP</v>
          </cell>
          <cell r="C74">
            <v>11.9</v>
          </cell>
          <cell r="D74">
            <v>7.6</v>
          </cell>
        </row>
        <row r="75">
          <cell r="A75" t="str">
            <v/>
          </cell>
          <cell r="B75" t="str">
            <v>OCT</v>
          </cell>
          <cell r="C75">
            <v>10.8</v>
          </cell>
          <cell r="D75">
            <v>7.8</v>
          </cell>
        </row>
        <row r="76">
          <cell r="A76" t="str">
            <v/>
          </cell>
          <cell r="B76" t="str">
            <v>NOV</v>
          </cell>
          <cell r="C76">
            <v>9.8000000000000007</v>
          </cell>
          <cell r="D76">
            <v>8.1</v>
          </cell>
        </row>
        <row r="77">
          <cell r="A77" t="str">
            <v/>
          </cell>
          <cell r="B77" t="str">
            <v>DIC</v>
          </cell>
          <cell r="C77">
            <v>8.9</v>
          </cell>
          <cell r="D77">
            <v>8.1999999999999993</v>
          </cell>
        </row>
        <row r="78">
          <cell r="A78" t="str">
            <v>2019</v>
          </cell>
          <cell r="B78" t="str">
            <v>ENE</v>
          </cell>
          <cell r="C78">
            <v>11.4</v>
          </cell>
          <cell r="D78">
            <v>8.6999999999999993</v>
          </cell>
        </row>
        <row r="79">
          <cell r="A79" t="str">
            <v/>
          </cell>
          <cell r="B79" t="str">
            <v>FEB</v>
          </cell>
          <cell r="C79">
            <v>11.7</v>
          </cell>
          <cell r="D79">
            <v>9.1999999999999993</v>
          </cell>
        </row>
        <row r="80">
          <cell r="A80" t="str">
            <v/>
          </cell>
          <cell r="B80" t="str">
            <v>MAR</v>
          </cell>
          <cell r="C80">
            <v>12.7</v>
          </cell>
          <cell r="D80">
            <v>10</v>
          </cell>
        </row>
        <row r="81">
          <cell r="A81" t="str">
            <v/>
          </cell>
          <cell r="B81" t="str">
            <v>ABR</v>
          </cell>
          <cell r="C81">
            <v>14.2</v>
          </cell>
          <cell r="D81">
            <v>10.7</v>
          </cell>
        </row>
        <row r="82">
          <cell r="A82" t="str">
            <v/>
          </cell>
          <cell r="B82" t="str">
            <v>MAY</v>
          </cell>
          <cell r="C82">
            <v>12.6</v>
          </cell>
          <cell r="D82">
            <v>11.1</v>
          </cell>
        </row>
        <row r="83">
          <cell r="A83" t="str">
            <v/>
          </cell>
          <cell r="B83" t="str">
            <v>JUN</v>
          </cell>
          <cell r="C83">
            <v>11.8</v>
          </cell>
          <cell r="D83">
            <v>11.4</v>
          </cell>
        </row>
        <row r="84">
          <cell r="A84" t="str">
            <v/>
          </cell>
          <cell r="B84" t="str">
            <v>JUL</v>
          </cell>
          <cell r="C84">
            <v>9.8000000000000007</v>
          </cell>
          <cell r="D84">
            <v>11.4</v>
          </cell>
        </row>
        <row r="85">
          <cell r="A85" t="str">
            <v/>
          </cell>
          <cell r="B85" t="str">
            <v>AGO</v>
          </cell>
          <cell r="C85">
            <v>7</v>
          </cell>
          <cell r="D85">
            <v>11.1</v>
          </cell>
        </row>
        <row r="86">
          <cell r="A86" t="str">
            <v/>
          </cell>
          <cell r="B86" t="str">
            <v>SEP</v>
          </cell>
          <cell r="C86">
            <v>7.1</v>
          </cell>
          <cell r="D86">
            <v>10.7</v>
          </cell>
        </row>
        <row r="87">
          <cell r="A87" t="str">
            <v/>
          </cell>
          <cell r="B87" t="str">
            <v>OCT</v>
          </cell>
          <cell r="C87">
            <v>6.6</v>
          </cell>
          <cell r="D87">
            <v>10.3</v>
          </cell>
        </row>
      </sheetData>
      <sheetData sheetId="7">
        <row r="6">
          <cell r="A6" t="str">
            <v>Michoacán</v>
          </cell>
          <cell r="B6">
            <v>0.2</v>
          </cell>
        </row>
        <row r="7">
          <cell r="A7" t="str">
            <v>Veracruz</v>
          </cell>
          <cell r="B7">
            <v>0.7</v>
          </cell>
        </row>
        <row r="8">
          <cell r="A8" t="str">
            <v>Ciudad de México</v>
          </cell>
          <cell r="B8">
            <v>1.1000000000000001</v>
          </cell>
        </row>
        <row r="9">
          <cell r="A9" t="str">
            <v>Yucatán</v>
          </cell>
          <cell r="B9">
            <v>1.1000000000000001</v>
          </cell>
        </row>
        <row r="10">
          <cell r="A10" t="str">
            <v>Sinaloa</v>
          </cell>
          <cell r="B10">
            <v>1.2</v>
          </cell>
        </row>
        <row r="11">
          <cell r="A11" t="str">
            <v>Durango</v>
          </cell>
          <cell r="B11">
            <v>1.4</v>
          </cell>
        </row>
        <row r="12">
          <cell r="A12" t="str">
            <v>Aguascalientes</v>
          </cell>
          <cell r="B12">
            <v>2</v>
          </cell>
        </row>
        <row r="13">
          <cell r="A13" t="str">
            <v>Puebla</v>
          </cell>
          <cell r="B13">
            <v>2.5</v>
          </cell>
        </row>
        <row r="14">
          <cell r="A14" t="str">
            <v>San Luis Potosí</v>
          </cell>
          <cell r="B14">
            <v>2.9</v>
          </cell>
        </row>
        <row r="15">
          <cell r="A15" t="str">
            <v>Querétaro</v>
          </cell>
          <cell r="B15">
            <v>3.5</v>
          </cell>
        </row>
        <row r="16">
          <cell r="A16" t="str">
            <v>Estado de México</v>
          </cell>
          <cell r="B16">
            <v>4.5</v>
          </cell>
        </row>
        <row r="17">
          <cell r="A17" t="str">
            <v>Guanajuato</v>
          </cell>
          <cell r="B17">
            <v>5.8</v>
          </cell>
        </row>
        <row r="18">
          <cell r="A18" t="str">
            <v>Sonora</v>
          </cell>
          <cell r="B18">
            <v>6.2</v>
          </cell>
        </row>
        <row r="19">
          <cell r="A19" t="str">
            <v>Jalisco</v>
          </cell>
          <cell r="B19">
            <v>6.8</v>
          </cell>
        </row>
        <row r="20">
          <cell r="A20" t="str">
            <v>Tamaulipas</v>
          </cell>
          <cell r="B20">
            <v>8.6</v>
          </cell>
        </row>
        <row r="21">
          <cell r="A21" t="str">
            <v>Coahuila</v>
          </cell>
          <cell r="B21">
            <v>9.4</v>
          </cell>
        </row>
        <row r="22">
          <cell r="A22" t="str">
            <v>Nuevo León</v>
          </cell>
          <cell r="B22">
            <v>9.8000000000000007</v>
          </cell>
        </row>
        <row r="23">
          <cell r="A23" t="str">
            <v>Baja California</v>
          </cell>
          <cell r="B23">
            <v>12.6</v>
          </cell>
        </row>
        <row r="24">
          <cell r="A24" t="str">
            <v>Chihuahua</v>
          </cell>
          <cell r="B24">
            <v>13.1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7.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8.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2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0.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1.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1.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3.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5.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8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C122"/>
  <sheetViews>
    <sheetView tabSelected="1" topLeftCell="B1" zoomScale="118" zoomScaleNormal="118" workbookViewId="0">
      <selection activeCell="B20" sqref="B20"/>
    </sheetView>
  </sheetViews>
  <sheetFormatPr baseColWidth="10" defaultColWidth="11.42578125" defaultRowHeight="12.75" x14ac:dyDescent="0.2"/>
  <cols>
    <col min="1" max="1" width="15.7109375" style="2" customWidth="1"/>
    <col min="2" max="2" width="158.42578125" style="2" customWidth="1"/>
    <col min="3" max="3" width="39.28515625" style="2" customWidth="1"/>
    <col min="4" max="16384" width="11.42578125" style="2"/>
  </cols>
  <sheetData>
    <row r="1" spans="1:2" ht="15" x14ac:dyDescent="0.25">
      <c r="A1" s="325" t="s">
        <v>0</v>
      </c>
    </row>
    <row r="2" spans="1:2" x14ac:dyDescent="0.2">
      <c r="A2" s="326" t="s">
        <v>1177</v>
      </c>
    </row>
    <row r="4" spans="1:2" ht="14.25" x14ac:dyDescent="0.2">
      <c r="A4" s="327" t="s">
        <v>1</v>
      </c>
      <c r="B4" s="327" t="s">
        <v>2</v>
      </c>
    </row>
    <row r="5" spans="1:2" ht="15" x14ac:dyDescent="0.25">
      <c r="A5" s="146" t="s">
        <v>3</v>
      </c>
      <c r="B5" s="328" t="s">
        <v>1023</v>
      </c>
    </row>
    <row r="6" spans="1:2" ht="15" x14ac:dyDescent="0.25">
      <c r="A6" s="146" t="s">
        <v>4</v>
      </c>
      <c r="B6" s="328" t="s">
        <v>1024</v>
      </c>
    </row>
    <row r="7" spans="1:2" ht="15" x14ac:dyDescent="0.25">
      <c r="A7" s="146" t="s">
        <v>5</v>
      </c>
      <c r="B7" s="328" t="s">
        <v>1025</v>
      </c>
    </row>
    <row r="8" spans="1:2" ht="15" x14ac:dyDescent="0.25">
      <c r="A8" s="146" t="s">
        <v>6</v>
      </c>
      <c r="B8" s="328" t="s">
        <v>1026</v>
      </c>
    </row>
    <row r="9" spans="1:2" ht="15" x14ac:dyDescent="0.25">
      <c r="A9" s="146" t="s">
        <v>7</v>
      </c>
      <c r="B9" s="328" t="s">
        <v>1027</v>
      </c>
    </row>
    <row r="10" spans="1:2" ht="15" x14ac:dyDescent="0.25">
      <c r="A10" s="146" t="s">
        <v>8</v>
      </c>
      <c r="B10" s="328" t="s">
        <v>1028</v>
      </c>
    </row>
    <row r="11" spans="1:2" ht="15" x14ac:dyDescent="0.25">
      <c r="A11" s="146" t="s">
        <v>9</v>
      </c>
      <c r="B11" s="328" t="s">
        <v>1029</v>
      </c>
    </row>
    <row r="12" spans="1:2" ht="15" x14ac:dyDescent="0.25">
      <c r="A12" s="146" t="s">
        <v>10</v>
      </c>
      <c r="B12" s="328" t="s">
        <v>1030</v>
      </c>
    </row>
    <row r="13" spans="1:2" ht="15" x14ac:dyDescent="0.25">
      <c r="A13" s="146" t="s">
        <v>11</v>
      </c>
      <c r="B13" s="328" t="s">
        <v>1031</v>
      </c>
    </row>
    <row r="14" spans="1:2" ht="15" x14ac:dyDescent="0.25">
      <c r="A14" s="146" t="s">
        <v>12</v>
      </c>
      <c r="B14" s="328" t="s">
        <v>1215</v>
      </c>
    </row>
    <row r="15" spans="1:2" ht="15" x14ac:dyDescent="0.25">
      <c r="A15" s="146" t="s">
        <v>13</v>
      </c>
      <c r="B15" s="328" t="s">
        <v>1033</v>
      </c>
    </row>
    <row r="16" spans="1:2" ht="15" x14ac:dyDescent="0.25">
      <c r="A16" s="146" t="s">
        <v>689</v>
      </c>
      <c r="B16" s="328" t="s">
        <v>1203</v>
      </c>
    </row>
    <row r="17" spans="1:2" ht="15" x14ac:dyDescent="0.25">
      <c r="A17" s="146" t="s">
        <v>690</v>
      </c>
      <c r="B17" s="328" t="s">
        <v>1034</v>
      </c>
    </row>
    <row r="18" spans="1:2" ht="15" x14ac:dyDescent="0.25">
      <c r="A18" s="146" t="s">
        <v>691</v>
      </c>
      <c r="B18" s="328" t="s">
        <v>1035</v>
      </c>
    </row>
    <row r="19" spans="1:2" ht="15" x14ac:dyDescent="0.25">
      <c r="A19" s="146" t="s">
        <v>1178</v>
      </c>
      <c r="B19" s="328" t="s">
        <v>1036</v>
      </c>
    </row>
    <row r="20" spans="1:2" ht="15" x14ac:dyDescent="0.25">
      <c r="A20" s="146" t="s">
        <v>1179</v>
      </c>
      <c r="B20" s="328" t="s">
        <v>1037</v>
      </c>
    </row>
    <row r="21" spans="1:2" ht="15" x14ac:dyDescent="0.25">
      <c r="A21" s="147" t="s">
        <v>14</v>
      </c>
      <c r="B21" s="328" t="s">
        <v>1022</v>
      </c>
    </row>
    <row r="22" spans="1:2" ht="15" x14ac:dyDescent="0.25">
      <c r="A22" s="147" t="s">
        <v>15</v>
      </c>
      <c r="B22" s="328" t="s">
        <v>1189</v>
      </c>
    </row>
    <row r="23" spans="1:2" ht="15" x14ac:dyDescent="0.25">
      <c r="A23" s="147" t="s">
        <v>16</v>
      </c>
      <c r="B23" s="328" t="s">
        <v>1078</v>
      </c>
    </row>
    <row r="24" spans="1:2" ht="15" x14ac:dyDescent="0.25">
      <c r="A24" s="147" t="s">
        <v>17</v>
      </c>
      <c r="B24" s="328" t="s">
        <v>1190</v>
      </c>
    </row>
    <row r="25" spans="1:2" ht="15" x14ac:dyDescent="0.25">
      <c r="A25" s="147" t="s">
        <v>18</v>
      </c>
      <c r="B25" s="328" t="s">
        <v>1079</v>
      </c>
    </row>
    <row r="26" spans="1:2" ht="15" x14ac:dyDescent="0.25">
      <c r="A26" s="147" t="s">
        <v>19</v>
      </c>
      <c r="B26" s="328" t="s">
        <v>1080</v>
      </c>
    </row>
    <row r="27" spans="1:2" ht="15" x14ac:dyDescent="0.25">
      <c r="A27" s="147" t="s">
        <v>20</v>
      </c>
      <c r="B27" s="328" t="s">
        <v>1202</v>
      </c>
    </row>
    <row r="28" spans="1:2" ht="15" x14ac:dyDescent="0.25">
      <c r="A28" s="147" t="s">
        <v>21</v>
      </c>
      <c r="B28" s="328" t="s">
        <v>1185</v>
      </c>
    </row>
    <row r="29" spans="1:2" ht="15" x14ac:dyDescent="0.25">
      <c r="A29" s="147" t="s">
        <v>22</v>
      </c>
      <c r="B29" s="328" t="s">
        <v>1186</v>
      </c>
    </row>
    <row r="30" spans="1:2" ht="15" x14ac:dyDescent="0.25">
      <c r="A30" s="147" t="s">
        <v>23</v>
      </c>
      <c r="B30" s="328" t="s">
        <v>1081</v>
      </c>
    </row>
    <row r="31" spans="1:2" ht="15" x14ac:dyDescent="0.25">
      <c r="A31" s="147" t="s">
        <v>24</v>
      </c>
      <c r="B31" s="328" t="s">
        <v>1082</v>
      </c>
    </row>
    <row r="32" spans="1:2" ht="15" x14ac:dyDescent="0.25">
      <c r="A32" s="147" t="s">
        <v>25</v>
      </c>
      <c r="B32" s="328" t="s">
        <v>1083</v>
      </c>
    </row>
    <row r="33" spans="1:2" ht="15" x14ac:dyDescent="0.25">
      <c r="A33" s="147" t="s">
        <v>26</v>
      </c>
      <c r="B33" s="328" t="s">
        <v>1191</v>
      </c>
    </row>
    <row r="34" spans="1:2" ht="15" x14ac:dyDescent="0.25">
      <c r="A34" s="147" t="s">
        <v>27</v>
      </c>
      <c r="B34" s="328" t="s">
        <v>1084</v>
      </c>
    </row>
    <row r="35" spans="1:2" ht="15" x14ac:dyDescent="0.25">
      <c r="A35" s="147" t="s">
        <v>28</v>
      </c>
      <c r="B35" s="328" t="s">
        <v>1204</v>
      </c>
    </row>
    <row r="36" spans="1:2" ht="15" x14ac:dyDescent="0.25">
      <c r="A36" s="147" t="s">
        <v>29</v>
      </c>
      <c r="B36" s="328" t="s">
        <v>1206</v>
      </c>
    </row>
    <row r="37" spans="1:2" ht="15" x14ac:dyDescent="0.25">
      <c r="A37" s="147" t="s">
        <v>30</v>
      </c>
      <c r="B37" s="328" t="s">
        <v>1205</v>
      </c>
    </row>
    <row r="38" spans="1:2" ht="15" x14ac:dyDescent="0.25">
      <c r="A38" s="147" t="s">
        <v>31</v>
      </c>
      <c r="B38" s="328" t="s">
        <v>1038</v>
      </c>
    </row>
    <row r="39" spans="1:2" ht="15" x14ac:dyDescent="0.25">
      <c r="A39" s="147" t="s">
        <v>32</v>
      </c>
      <c r="B39" s="328" t="s">
        <v>1039</v>
      </c>
    </row>
    <row r="40" spans="1:2" ht="15" x14ac:dyDescent="0.25">
      <c r="A40" s="147" t="s">
        <v>33</v>
      </c>
      <c r="B40" s="328" t="s">
        <v>1040</v>
      </c>
    </row>
    <row r="41" spans="1:2" ht="15" x14ac:dyDescent="0.25">
      <c r="A41" s="147" t="s">
        <v>34</v>
      </c>
      <c r="B41" s="328" t="s">
        <v>1041</v>
      </c>
    </row>
    <row r="42" spans="1:2" ht="15" x14ac:dyDescent="0.25">
      <c r="A42" s="147" t="s">
        <v>35</v>
      </c>
      <c r="B42" s="328" t="s">
        <v>1042</v>
      </c>
    </row>
    <row r="43" spans="1:2" ht="15" x14ac:dyDescent="0.25">
      <c r="A43" s="147" t="s">
        <v>36</v>
      </c>
      <c r="B43" s="328" t="s">
        <v>1043</v>
      </c>
    </row>
    <row r="44" spans="1:2" ht="15" x14ac:dyDescent="0.25">
      <c r="A44" s="147" t="s">
        <v>37</v>
      </c>
      <c r="B44" s="328" t="s">
        <v>1188</v>
      </c>
    </row>
    <row r="45" spans="1:2" ht="15" x14ac:dyDescent="0.25">
      <c r="A45" s="147" t="s">
        <v>38</v>
      </c>
      <c r="B45" s="328" t="s">
        <v>1044</v>
      </c>
    </row>
    <row r="46" spans="1:2" ht="15" x14ac:dyDescent="0.25">
      <c r="A46" s="147" t="s">
        <v>39</v>
      </c>
      <c r="B46" s="328" t="s">
        <v>1147</v>
      </c>
    </row>
    <row r="47" spans="1:2" ht="15" x14ac:dyDescent="0.25">
      <c r="A47" s="147" t="s">
        <v>40</v>
      </c>
      <c r="B47" s="328" t="s">
        <v>1148</v>
      </c>
    </row>
    <row r="48" spans="1:2" ht="15" x14ac:dyDescent="0.25">
      <c r="A48" s="147" t="s">
        <v>41</v>
      </c>
      <c r="B48" s="328" t="s">
        <v>1149</v>
      </c>
    </row>
    <row r="49" spans="1:2" ht="15" x14ac:dyDescent="0.25">
      <c r="A49" s="147" t="s">
        <v>42</v>
      </c>
      <c r="B49" s="328" t="s">
        <v>1150</v>
      </c>
    </row>
    <row r="50" spans="1:2" ht="15" x14ac:dyDescent="0.25">
      <c r="A50" s="147" t="s">
        <v>43</v>
      </c>
      <c r="B50" s="328" t="s">
        <v>1151</v>
      </c>
    </row>
    <row r="51" spans="1:2" ht="15" x14ac:dyDescent="0.25">
      <c r="A51" s="147" t="s">
        <v>44</v>
      </c>
      <c r="B51" s="328" t="s">
        <v>1152</v>
      </c>
    </row>
    <row r="52" spans="1:2" ht="15" x14ac:dyDescent="0.25">
      <c r="A52" s="147" t="s">
        <v>45</v>
      </c>
      <c r="B52" s="328" t="s">
        <v>1153</v>
      </c>
    </row>
    <row r="53" spans="1:2" ht="15" x14ac:dyDescent="0.25">
      <c r="A53" s="147" t="s">
        <v>46</v>
      </c>
      <c r="B53" s="328" t="s">
        <v>1192</v>
      </c>
    </row>
    <row r="54" spans="1:2" ht="15" x14ac:dyDescent="0.25">
      <c r="A54" s="147" t="s">
        <v>47</v>
      </c>
      <c r="B54" s="328" t="s">
        <v>1154</v>
      </c>
    </row>
    <row r="55" spans="1:2" ht="15" x14ac:dyDescent="0.25">
      <c r="A55" s="147" t="s">
        <v>48</v>
      </c>
      <c r="B55" s="328" t="s">
        <v>1155</v>
      </c>
    </row>
    <row r="56" spans="1:2" ht="15" x14ac:dyDescent="0.25">
      <c r="A56" s="147" t="s">
        <v>49</v>
      </c>
      <c r="B56" s="328" t="s">
        <v>1207</v>
      </c>
    </row>
    <row r="57" spans="1:2" ht="15" x14ac:dyDescent="0.25">
      <c r="A57" s="147" t="s">
        <v>50</v>
      </c>
      <c r="B57" s="328" t="s">
        <v>1157</v>
      </c>
    </row>
    <row r="58" spans="1:2" ht="15" x14ac:dyDescent="0.25">
      <c r="A58" s="147" t="s">
        <v>51</v>
      </c>
      <c r="B58" s="328" t="s">
        <v>1158</v>
      </c>
    </row>
    <row r="59" spans="1:2" ht="15" x14ac:dyDescent="0.25">
      <c r="A59" s="147" t="s">
        <v>52</v>
      </c>
      <c r="B59" s="328" t="s">
        <v>1159</v>
      </c>
    </row>
    <row r="60" spans="1:2" ht="15" x14ac:dyDescent="0.25">
      <c r="A60" s="147" t="s">
        <v>53</v>
      </c>
      <c r="B60" s="328" t="s">
        <v>1160</v>
      </c>
    </row>
    <row r="61" spans="1:2" ht="15" x14ac:dyDescent="0.25">
      <c r="A61" s="147" t="s">
        <v>54</v>
      </c>
      <c r="B61" s="328" t="s">
        <v>1163</v>
      </c>
    </row>
    <row r="62" spans="1:2" ht="15" x14ac:dyDescent="0.25">
      <c r="A62" s="147" t="s">
        <v>55</v>
      </c>
      <c r="B62" s="328" t="s">
        <v>1193</v>
      </c>
    </row>
    <row r="63" spans="1:2" ht="15" x14ac:dyDescent="0.25">
      <c r="A63" s="147" t="s">
        <v>56</v>
      </c>
      <c r="B63" s="328" t="s">
        <v>1162</v>
      </c>
    </row>
    <row r="64" spans="1:2" ht="15" x14ac:dyDescent="0.25">
      <c r="A64" s="147" t="s">
        <v>57</v>
      </c>
      <c r="B64" s="328" t="s">
        <v>1164</v>
      </c>
    </row>
    <row r="65" spans="1:3" ht="15" x14ac:dyDescent="0.25">
      <c r="A65" s="147" t="s">
        <v>58</v>
      </c>
      <c r="B65" s="328" t="s">
        <v>1165</v>
      </c>
    </row>
    <row r="66" spans="1:3" ht="15" x14ac:dyDescent="0.25">
      <c r="A66" s="147" t="s">
        <v>59</v>
      </c>
      <c r="B66" s="328" t="s">
        <v>1166</v>
      </c>
    </row>
    <row r="67" spans="1:3" ht="15" x14ac:dyDescent="0.25">
      <c r="A67" s="147" t="s">
        <v>60</v>
      </c>
      <c r="B67" s="328" t="s">
        <v>1167</v>
      </c>
    </row>
    <row r="68" spans="1:3" ht="15" x14ac:dyDescent="0.25">
      <c r="A68" s="147" t="s">
        <v>61</v>
      </c>
      <c r="B68" s="328" t="s">
        <v>1168</v>
      </c>
    </row>
    <row r="69" spans="1:3" ht="15" x14ac:dyDescent="0.25">
      <c r="A69" s="147" t="s">
        <v>1180</v>
      </c>
      <c r="B69" s="328" t="s">
        <v>1169</v>
      </c>
    </row>
    <row r="70" spans="1:3" ht="15" x14ac:dyDescent="0.25">
      <c r="A70" s="147" t="s">
        <v>1181</v>
      </c>
      <c r="B70" s="328" t="s">
        <v>1170</v>
      </c>
    </row>
    <row r="71" spans="1:3" ht="15" x14ac:dyDescent="0.25">
      <c r="A71" s="147" t="s">
        <v>1182</v>
      </c>
      <c r="B71" s="328" t="s">
        <v>1171</v>
      </c>
    </row>
    <row r="72" spans="1:3" ht="15" x14ac:dyDescent="0.25">
      <c r="A72" s="147" t="s">
        <v>1183</v>
      </c>
      <c r="B72" s="328" t="s">
        <v>1172</v>
      </c>
    </row>
    <row r="73" spans="1:3" ht="15" x14ac:dyDescent="0.25">
      <c r="A73" s="147" t="s">
        <v>62</v>
      </c>
      <c r="B73" s="328" t="s">
        <v>1173</v>
      </c>
    </row>
    <row r="74" spans="1:3" ht="15" x14ac:dyDescent="0.25">
      <c r="A74" s="147" t="s">
        <v>63</v>
      </c>
      <c r="B74" s="328" t="s">
        <v>1174</v>
      </c>
    </row>
    <row r="75" spans="1:3" ht="15" x14ac:dyDescent="0.25">
      <c r="A75" s="147" t="s">
        <v>64</v>
      </c>
      <c r="B75" s="328" t="s">
        <v>1175</v>
      </c>
    </row>
    <row r="76" spans="1:3" ht="15" x14ac:dyDescent="0.25">
      <c r="A76" s="147" t="s">
        <v>65</v>
      </c>
      <c r="B76" s="328" t="s">
        <v>1176</v>
      </c>
    </row>
    <row r="77" spans="1:3" ht="15" x14ac:dyDescent="0.25">
      <c r="A77" s="147" t="s">
        <v>66</v>
      </c>
      <c r="B77" s="328" t="s">
        <v>1045</v>
      </c>
    </row>
    <row r="78" spans="1:3" ht="15" x14ac:dyDescent="0.25">
      <c r="A78" s="147" t="s">
        <v>67</v>
      </c>
      <c r="B78" s="328" t="s">
        <v>1046</v>
      </c>
    </row>
    <row r="79" spans="1:3" ht="15" x14ac:dyDescent="0.25">
      <c r="A79" s="147" t="s">
        <v>68</v>
      </c>
      <c r="B79" s="328" t="s">
        <v>1047</v>
      </c>
    </row>
    <row r="80" spans="1:3" ht="15" x14ac:dyDescent="0.25">
      <c r="A80" s="147" t="s">
        <v>69</v>
      </c>
      <c r="B80" s="328" t="s">
        <v>1208</v>
      </c>
      <c r="C80" s="316"/>
    </row>
    <row r="81" spans="1:2" ht="15" x14ac:dyDescent="0.25">
      <c r="A81" s="147" t="s">
        <v>70</v>
      </c>
      <c r="B81" s="328" t="s">
        <v>1194</v>
      </c>
    </row>
    <row r="82" spans="1:2" ht="15" x14ac:dyDescent="0.25">
      <c r="A82" s="147" t="s">
        <v>71</v>
      </c>
      <c r="B82" s="328" t="s">
        <v>1195</v>
      </c>
    </row>
    <row r="83" spans="1:2" ht="15" x14ac:dyDescent="0.25">
      <c r="A83" s="147" t="s">
        <v>72</v>
      </c>
      <c r="B83" s="328" t="s">
        <v>1196</v>
      </c>
    </row>
    <row r="84" spans="1:2" ht="15" x14ac:dyDescent="0.25">
      <c r="A84" s="147" t="s">
        <v>73</v>
      </c>
      <c r="B84" s="328" t="s">
        <v>1209</v>
      </c>
    </row>
    <row r="85" spans="1:2" ht="15" x14ac:dyDescent="0.25">
      <c r="A85" s="147" t="s">
        <v>74</v>
      </c>
      <c r="B85" s="328" t="s">
        <v>1197</v>
      </c>
    </row>
    <row r="86" spans="1:2" ht="15" x14ac:dyDescent="0.25">
      <c r="A86" s="147" t="s">
        <v>75</v>
      </c>
      <c r="B86" s="328" t="s">
        <v>1198</v>
      </c>
    </row>
    <row r="87" spans="1:2" ht="15" x14ac:dyDescent="0.25">
      <c r="A87" s="147" t="s">
        <v>76</v>
      </c>
      <c r="B87" s="328" t="s">
        <v>1199</v>
      </c>
    </row>
    <row r="88" spans="1:2" ht="15" x14ac:dyDescent="0.25">
      <c r="A88" s="147" t="s">
        <v>77</v>
      </c>
      <c r="B88" s="328" t="s">
        <v>1049</v>
      </c>
    </row>
    <row r="89" spans="1:2" ht="15" x14ac:dyDescent="0.25">
      <c r="A89" s="147" t="s">
        <v>78</v>
      </c>
      <c r="B89" s="328" t="s">
        <v>1050</v>
      </c>
    </row>
    <row r="90" spans="1:2" ht="15" x14ac:dyDescent="0.25">
      <c r="A90" s="147" t="s">
        <v>79</v>
      </c>
      <c r="B90" s="328" t="s">
        <v>1051</v>
      </c>
    </row>
    <row r="91" spans="1:2" ht="15" x14ac:dyDescent="0.25">
      <c r="A91" s="147" t="s">
        <v>80</v>
      </c>
      <c r="B91" s="328" t="s">
        <v>1052</v>
      </c>
    </row>
    <row r="92" spans="1:2" ht="15" x14ac:dyDescent="0.25">
      <c r="A92" s="147" t="s">
        <v>81</v>
      </c>
      <c r="B92" s="328" t="s">
        <v>1200</v>
      </c>
    </row>
    <row r="93" spans="1:2" ht="15" x14ac:dyDescent="0.25">
      <c r="A93" s="147" t="s">
        <v>82</v>
      </c>
      <c r="B93" s="328" t="s">
        <v>1210</v>
      </c>
    </row>
    <row r="94" spans="1:2" ht="15" x14ac:dyDescent="0.25">
      <c r="A94" s="147" t="s">
        <v>83</v>
      </c>
      <c r="B94" s="328" t="s">
        <v>1053</v>
      </c>
    </row>
    <row r="95" spans="1:2" ht="15" x14ac:dyDescent="0.25">
      <c r="A95" s="147" t="s">
        <v>84</v>
      </c>
      <c r="B95" s="328" t="s">
        <v>1054</v>
      </c>
    </row>
    <row r="96" spans="1:2" ht="15" x14ac:dyDescent="0.25">
      <c r="A96" s="147" t="s">
        <v>85</v>
      </c>
      <c r="B96" s="328" t="s">
        <v>1055</v>
      </c>
    </row>
    <row r="97" spans="1:2" ht="15" x14ac:dyDescent="0.25">
      <c r="A97" s="147" t="s">
        <v>86</v>
      </c>
      <c r="B97" s="328" t="s">
        <v>1056</v>
      </c>
    </row>
    <row r="98" spans="1:2" ht="15" x14ac:dyDescent="0.25">
      <c r="A98" s="147" t="s">
        <v>87</v>
      </c>
      <c r="B98" s="328" t="s">
        <v>1057</v>
      </c>
    </row>
    <row r="99" spans="1:2" ht="15" x14ac:dyDescent="0.25">
      <c r="A99" s="147" t="s">
        <v>88</v>
      </c>
      <c r="B99" s="328" t="s">
        <v>1211</v>
      </c>
    </row>
    <row r="100" spans="1:2" ht="15" x14ac:dyDescent="0.25">
      <c r="A100" s="147" t="s">
        <v>89</v>
      </c>
      <c r="B100" s="328" t="s">
        <v>1212</v>
      </c>
    </row>
    <row r="101" spans="1:2" ht="15" x14ac:dyDescent="0.25">
      <c r="A101" s="147" t="s">
        <v>90</v>
      </c>
      <c r="B101" s="328" t="s">
        <v>1060</v>
      </c>
    </row>
    <row r="102" spans="1:2" ht="15" x14ac:dyDescent="0.25">
      <c r="A102" s="147" t="s">
        <v>380</v>
      </c>
      <c r="B102" s="328" t="s">
        <v>1061</v>
      </c>
    </row>
    <row r="103" spans="1:2" ht="15" x14ac:dyDescent="0.25">
      <c r="A103" s="147" t="s">
        <v>381</v>
      </c>
      <c r="B103" s="328" t="s">
        <v>1062</v>
      </c>
    </row>
    <row r="104" spans="1:2" ht="15" x14ac:dyDescent="0.25">
      <c r="A104" s="147" t="s">
        <v>382</v>
      </c>
      <c r="B104" s="328" t="s">
        <v>1063</v>
      </c>
    </row>
    <row r="105" spans="1:2" ht="15" x14ac:dyDescent="0.25">
      <c r="A105" s="147" t="s">
        <v>383</v>
      </c>
      <c r="B105" s="328" t="s">
        <v>1064</v>
      </c>
    </row>
    <row r="106" spans="1:2" ht="15" x14ac:dyDescent="0.25">
      <c r="A106" s="147" t="s">
        <v>384</v>
      </c>
      <c r="B106" s="328" t="s">
        <v>1065</v>
      </c>
    </row>
    <row r="107" spans="1:2" ht="15" x14ac:dyDescent="0.25">
      <c r="A107" s="147" t="s">
        <v>385</v>
      </c>
      <c r="B107" s="328" t="s">
        <v>1213</v>
      </c>
    </row>
    <row r="108" spans="1:2" ht="15" x14ac:dyDescent="0.25">
      <c r="A108" s="147" t="s">
        <v>386</v>
      </c>
      <c r="B108" s="328" t="s">
        <v>1201</v>
      </c>
    </row>
    <row r="109" spans="1:2" ht="15" x14ac:dyDescent="0.25">
      <c r="A109" s="147" t="s">
        <v>387</v>
      </c>
      <c r="B109" s="328" t="s">
        <v>1214</v>
      </c>
    </row>
    <row r="110" spans="1:2" ht="15" x14ac:dyDescent="0.25">
      <c r="A110" s="147" t="s">
        <v>388</v>
      </c>
      <c r="B110" s="328" t="s">
        <v>1067</v>
      </c>
    </row>
    <row r="111" spans="1:2" ht="15" x14ac:dyDescent="0.25">
      <c r="A111" s="147" t="s">
        <v>389</v>
      </c>
      <c r="B111" s="328" t="s">
        <v>1068</v>
      </c>
    </row>
    <row r="112" spans="1:2" ht="15" x14ac:dyDescent="0.25">
      <c r="A112" s="147" t="s">
        <v>390</v>
      </c>
      <c r="B112" s="328" t="s">
        <v>1069</v>
      </c>
    </row>
    <row r="113" spans="1:2" ht="15" x14ac:dyDescent="0.25">
      <c r="A113" s="147" t="s">
        <v>391</v>
      </c>
      <c r="B113" s="328" t="s">
        <v>1070</v>
      </c>
    </row>
    <row r="114" spans="1:2" ht="15" x14ac:dyDescent="0.25">
      <c r="A114" s="147" t="s">
        <v>392</v>
      </c>
      <c r="B114" s="328" t="s">
        <v>1071</v>
      </c>
    </row>
    <row r="115" spans="1:2" ht="15" x14ac:dyDescent="0.25">
      <c r="A115" s="147" t="s">
        <v>393</v>
      </c>
      <c r="B115" s="328" t="s">
        <v>1072</v>
      </c>
    </row>
    <row r="116" spans="1:2" ht="15" x14ac:dyDescent="0.25">
      <c r="A116" s="147" t="s">
        <v>394</v>
      </c>
      <c r="B116" s="328" t="s">
        <v>1073</v>
      </c>
    </row>
    <row r="117" spans="1:2" ht="15" x14ac:dyDescent="0.25">
      <c r="A117" s="147" t="s">
        <v>474</v>
      </c>
      <c r="B117" s="328" t="s">
        <v>1074</v>
      </c>
    </row>
    <row r="118" spans="1:2" ht="15" x14ac:dyDescent="0.25">
      <c r="A118" s="147" t="s">
        <v>475</v>
      </c>
      <c r="B118" s="328" t="s">
        <v>1075</v>
      </c>
    </row>
    <row r="119" spans="1:2" ht="15" x14ac:dyDescent="0.25">
      <c r="A119" s="147" t="s">
        <v>476</v>
      </c>
      <c r="B119" s="328" t="s">
        <v>1076</v>
      </c>
    </row>
    <row r="120" spans="1:2" ht="15" x14ac:dyDescent="0.25">
      <c r="A120" s="147" t="s">
        <v>477</v>
      </c>
      <c r="B120" s="328" t="s">
        <v>1076</v>
      </c>
    </row>
    <row r="121" spans="1:2" ht="15" x14ac:dyDescent="0.25">
      <c r="A121" s="147" t="s">
        <v>769</v>
      </c>
      <c r="B121" s="328" t="s">
        <v>1076</v>
      </c>
    </row>
    <row r="122" spans="1:2" ht="15" x14ac:dyDescent="0.25">
      <c r="A122" s="147" t="s">
        <v>770</v>
      </c>
      <c r="B122" s="328" t="s">
        <v>1077</v>
      </c>
    </row>
  </sheetData>
  <hyperlinks>
    <hyperlink ref="B5" location="Start2" display="Tabla 1. Establecimientos que realizaron compras y/o ventas por internet, personal ocupado e ingresos de las empresas que realizan y no realizan compras o ventas por internet, 2018"/>
    <hyperlink ref="B6" location="Start3" display="Tabla 2. Establecimientos que no realizaron compras y/o ventas por internet, personal ocupado e ingresos de las empresas que realizan y no realizan compras o ventas por internet, 2018"/>
    <hyperlink ref="B7" location="Start4" display="Tabla 3. Establecimientos por actividad y tamaño a nivel nacional, 2018"/>
    <hyperlink ref="B8" location="Start5" display="Tabla 4. Unidades económicas de comercio al por mayor de juguetes y bicicletas en Jalisco"/>
    <hyperlink ref="B9" location="Start6" display="Tabla 5. Unidades económicas de comercio al por menor de juguetes y bicicletas en Jalisco"/>
    <hyperlink ref="B10" location="Start7" display="Tabla 6. Variación mensual de precios al mayoreo de frutas y hortalizas en diciembre de 2019"/>
    <hyperlink ref="B11" location="Start8" display="Tabla 7.  Precios al mayoreo de granos básicos en diciembre de 2019"/>
    <hyperlink ref="B12" location="Start9" display="Tabla 8. Empleos en Jalisco por sector de actividad económica, noviembre vs octubre de 2019"/>
    <hyperlink ref="B13" location="Start10" display="Tabla 9. Empleos en Jalisco por sector de actividad económica, acumulado 2019"/>
    <hyperlink ref="B14" location="Start11" display="Tabla 10. Participación porcentual y variación anual del valor de la producción de principales subsectores manufactureros en Jalisco, octubre 2019"/>
    <hyperlink ref="B15" location="Start12" display="Tabla 11. Participación porcentual y variación anual del personal ocupado en principales subsectores manufactureros en Jalisco, octubre 2019"/>
    <hyperlink ref="B16" location="Start13" display="Figura 12: Indicadores de empresas comerciales de Jalisco. Variación porcentual anualizada, últimos doce meses"/>
    <hyperlink ref="B17" location="Start14" display="Tabla 13. Número de cabezas sacrificadas. Nacional y Jalisco, anual 2017-2018, enero-octubre 2019"/>
    <hyperlink ref="B18" location="Start15" display="Tabla 14. Producción de carne en canal. Nacional y Jalisco, anual 2017-2018, enero-octubre 2019"/>
    <hyperlink ref="B19" location="Start16" display="Tabla 15. Valor de producción de carne en canal, nacional y Jalisco, anual 2017-2018, enero-octubre 2019"/>
    <hyperlink ref="B20" location="Start17" display="Tabla 16. Distribución del total de empleos de municipios, noviembre 2019"/>
    <hyperlink ref="B21" location="Start18" display="Figura 1. Producto Interno Bruto por entidad federativa 2018, millones de pesos constantes"/>
    <hyperlink ref="B22" location="Start19" display="Figura 2. Tasa de crecimiento anual del PIB por Entidad Federativa, 2018"/>
    <hyperlink ref="B23" location="Start20" display="Figura 3. Participación porcentual en el PIB nacional a precios constantes por entidad federativa en 2018"/>
    <hyperlink ref="B24" location="Start21" display="Figura 4. Participación por Entidad Federativa en el PIB nacional a precios corrientes, 2018"/>
    <hyperlink ref="B25" location="Start22" display="Figura 5. PIB en pesos constantes y tasa de crecimiento real de Jalisco, 2003-2018"/>
    <hyperlink ref="B26" location="Start23" display="Figura 6. Serie histórica del PIB de Jalisco por actividad económica en millones de pesos constantes, 2003-2018"/>
    <hyperlink ref="B27" location="Start24" display="Figura 7. Participación porcentual en el sector primario por entidad federativa, 2018"/>
    <hyperlink ref="B28" location="Start25" display="Figura 8. Participación porcentual en el sector secundario por entidad federativa, 2018"/>
    <hyperlink ref="B29" location="Start26" display="Figura 9. Participación porcentual en el sector terciario por entidad federativa, 2018"/>
    <hyperlink ref="B30" location="Start27" display="Figura 10. Unidades económicas en el Censo Económico 2019 a nivel nacional y en Jalisco"/>
    <hyperlink ref="B31" location="Start28" display="Figura 11.  Personal ocupado en las unidades económicas por sexo, Censo Económico 2019 "/>
    <hyperlink ref="B32" location="Start29" display="Figura 12. Total de personas ocupadas en las unidades económicas por entidad federativa, 2019"/>
    <hyperlink ref="B33" location="Start30" display="Figura 13. Remuneración promedio por persona ocupada en pesos, por entidad federativa 2018 "/>
    <hyperlink ref="B34" location="Start31" display="Figura 14. Personal ocupado por actividad y tamaño de los establecimientos a nivel nacional, 2018"/>
    <hyperlink ref="B35" location="Start32" display="Figura 15.Cifras preliminares de Riesgos de trabajo calificados, enero-noviembre 2019"/>
    <hyperlink ref="B36" location="Start33" display="Figura 16.  Cifras preliminares del número de Incapacidades permanentes totales, enero-noviembre 2019"/>
    <hyperlink ref="B37" location="Start34" display="Figura 17.  Cifras preliminares del número de casos de defunción por riesgos de trabajo, enero-noviembre 2019"/>
    <hyperlink ref="B38" location="Start35" display="Figura 18. Participación porcentual en el gasto total en juguetes por entidad federativa, 2018"/>
    <hyperlink ref="B39" location="Start36" display="Figura 19. Gasto promedio por hogar en juguetes por entidad federativa, 2018"/>
    <hyperlink ref="B40" location="Start37" display="Figura 20. Exportaciones trimestrales de Jalisco, tercer trimestre 2007-2019, millones de dólares"/>
    <hyperlink ref="B41" location="Start38" display="Figura 21. Exportaciones del tercer trimestre de 2019, por entidad federativa, millones de dólares"/>
    <hyperlink ref="B42" location="Start39" display="Figura 22. Principales subsectores exportadores de Jalisco en el tercer trimestre de 2019, millones de dólares"/>
    <hyperlink ref="B43" location="Start40" display="Figura 23. Exportaciones del subsector “Fabricación de equipo de computación, comunicación, medición y de otros equipos, componentes y accesorios electrónicos” en el tercer trimestre de 2019, millones de dólares"/>
    <hyperlink ref="B44" location="Start41" display="Figura 24. Exportaciones anuales de Jalisco, 2007-2019 acumulado al tercer trimestre de 2019, millones de dólares"/>
    <hyperlink ref="B45" location="Start42" display="Figura 25. Principales subsectores exportadores tercer trimestre 2019 de Jalisco, millones de dólares"/>
    <hyperlink ref="B46" location="Start43" display="Figura 26. Inflación mensual anualizada, enero 2013 - noviembre 2019"/>
    <hyperlink ref="B47" location="Start44" display="Figura 27. Inflación mensual anualizada de noviembre 2019 por ciudades"/>
    <hyperlink ref="B48" location="Start45" display="Figura 28. Precio promedio mensual de la gasolina regular, premium y diésel en Jalisco, octubre – noviembre 2019, pesos constantes"/>
    <hyperlink ref="B49" location="Start46" display="Figura 29. Precio promedio mensual de la gasolina regular en Jalisco y México, enero 2017 - noviembre 2019, a pesos constantes"/>
    <hyperlink ref="B50" location="Start47" display="Figura 30. Precio promedio mensual de la gasolina premium Jalisco y México, enero 2017 a noviembre 2019, a pesos constantes"/>
    <hyperlink ref="B51" location="Start48" display="Figura 31. Precio promedio mensual de diésel en Jalisco y México, enero 2017 - noviembre 2019, a pesos constantes"/>
    <hyperlink ref="B52" location="Start49" display="Figura 32. Precio promedio gasolina regular, premium, diésel, noviembre 2019"/>
    <hyperlink ref="B53" location="Start50" display="Figura 33. Empleos generados en los meses de noviembre en Jalisco, 1998-2019"/>
    <hyperlink ref="B54" location="Start51" display="Figura 34. Empleos generados por entidad federativa, noviembre 2019"/>
    <hyperlink ref="B55" location="Start52" display="Figura 35. Variación porcentual mensual de empleos generados por entidad federativa, noviembre 2019"/>
    <hyperlink ref="B56" location="Start53" display="Figura 36. Empleos nuevos acumulados de enero a noviembre 1998- 2019"/>
    <hyperlink ref="B57" location="Start54" display="Figura 37. Empleos generados por entidad federativa, acumulado enero a noviembre de 2019"/>
    <hyperlink ref="B58" location="Start55" display="Figura 38. Variación porcentual acumulada de enero a noviembre de 2019"/>
    <hyperlink ref="B59" location="Start56" display="Figura 39. Empleos formales temporales y permanentes por entidad federativa, noviembre 2019"/>
    <hyperlink ref="B60" location="Start57" display="Figura 40. Los 20 municipios de Jalisco con mayor generación de empleo formal en noviembre de 2019"/>
    <hyperlink ref="B61" location="Start58" display="Figura 41. Los 20 municipios de Jalisco con mayor generación de empleo formal total, por tipo permanente y eventual, noviembre 2019"/>
    <hyperlink ref="B62" location="Start59" display="Figura 42. Los 20 municipios de Jalisco con mayor generación de empleo formal en noviembre de 2019"/>
    <hyperlink ref="B63" location="Start60" display="Figura 43. Los 20 municipios de Jalisco con mayor pérdida de empleo formal total, por tipo permanente y eventual, noviembre 2019"/>
    <hyperlink ref="B64" location="Start61" display="Figura 44. Trabajadores asegurados en Jalisco por sector, 2013-noviembre 2019"/>
    <hyperlink ref="B65" location="Start62" display="Figura 45. Porcentaje de participación de trabajadores asegurados por división de actividad económica en Jalisco, noviembre 2019"/>
    <hyperlink ref="B66" location="Start63" display="Figura 46. Serie histórica de trabajadores asegurados del sector agricultura, ganadería, silvicultura, pesca y caza de Jalisco, 2013-noviembre 2019"/>
    <hyperlink ref="B67" location="Start64" display="Figura 47. Distribución porcentual de los trabajadores asegurados del sector agropecuario de Jalisco por subsector, noviembre 2019"/>
    <hyperlink ref="B68" location="Start65" display="Figura 48. Serie histórica del empleo formal en el sector industria de la transformación de Jalisco, 2013-noviembre 2019"/>
    <hyperlink ref="B69" location="Start66" display="Figura 49. Distribución porcentual de los trabajadores asegurados del sector industria de la transformación de Jalisco por subsector, noviembre 2019"/>
    <hyperlink ref="B70" location="Start67" display="Figura 50. Serie histórica de los trabajadores asegurados en el IMSS del sector comercio de Jalisco, 2013-noviembre 2019"/>
    <hyperlink ref="B71" location="Start68" display="Figura 51. Distribución porcentual de los trabajadores asegurados del sector comercio de Jalisco por subsector, noviembre 2019"/>
    <hyperlink ref="B72" location="Start69" display="Figura 52. Serie histórica de los trabajadores asegurados al IMSS del sector servicios de Jalisco, 2013-noviembre 2019"/>
    <hyperlink ref="B73" location="Start70" display="Figura 53. Porcentaje de participación de los trabajadores asegurados del sector servicios, noviembre 2019"/>
    <hyperlink ref="B74" location="Start71" display="Figura 54. Patrones registrados en el IMSS en Jalisco, 2013-noviembre 2019"/>
    <hyperlink ref="B75" location="Start72" display="Figura 55. Patrones de Jalisco registrados en el IMSS, por división económica noviembre de 2019"/>
    <hyperlink ref="B76" location="Start73" display="Figura 56. Patrones de Jalisco registrados en el IMSS, por tamaño, noviembre de 2019"/>
    <hyperlink ref="B77" location="Start74" display="Figura 57. Tasa de desocupación en Jalisco en noviembre, 2005-2019"/>
    <hyperlink ref="B78" location="Start75" display="Figura 58. Tasa de desocupación mensual por entidad federativa, noviembre 2019"/>
    <hyperlink ref="B79" location="Start76" display="Figura 59. Variación mensual en puntos porcentuales de la tasa de desocupación por entidad federativa, noviembre 2019"/>
    <hyperlink ref="B80" location="Start77" display="Figura 60. Variación porcentual con respecto al mismo periodo del año anterior del IMAIEF de actividades secundarias de Jalisco y su promedio de últimos doce meses, enero 2013-agosto 2019"/>
    <hyperlink ref="B81" location="Start78" display="Figura 61. Variación porcentual con respecto al mismo periodo del año anterior del IMAIEF de actividades secundarias por entidad federativa, enero 2013-agosto 2019"/>
    <hyperlink ref="B82" location="Start79" display="Figura 62. Variación porcentual con respecto al mismo periodo del año anterior del IMAIEF de actividades secundarias, industria de la construcción e industrias manufactureras de Jalisco, enero 2013-agosto 2019"/>
    <hyperlink ref="B83" location="Start80" display="Figura 63. Variación porcentual con respecto al mismo periodo del año anterior del IMAIEF de construcción de Jalisco y su promedio de últimos doce meses, enero 2013-agosto 2019"/>
    <hyperlink ref="B84" location="Start81" display="Figura 64. Variación porcentual con respecto al mismo periodo del año anterior del IMAIEF de construcción por entidad federativa, enero 2013-agosto 2019"/>
    <hyperlink ref="B85" location="Start82" display="Figura 65. Variación porcentual con respecto al mismo periodo del año anterior del IMAIEF de industrias manufactureras de Jalisco y su promedio de últimos doce meses, enero 2013-agosto 2019"/>
    <hyperlink ref="B86" location="Start83" display="Figura 66. Variación porcentual con respecto al mismo periodo del año anterior del IMAIEF de industrias manufactureras por entidad federativa, enero 2013-agosto 2019"/>
    <hyperlink ref="B87" location="Start84" display="Figura 67. Valor de la producción de la industria de la construcción en Jalisco, cifras mensuales en millones de pesos constantes, abril 2006-octubre 2019"/>
    <hyperlink ref="B88" location="Start85" display="Figura 68.Valor de la producción de la industria de la construcción en Jalisco, cifras mensuales en millones de pesos constantes, enero 2013-octubre 2019"/>
    <hyperlink ref="B89" location="Start86" display="Figura 69. Variación porcentual anual de la producción de los últimos doce meses de la industria de la construcción en Jalisco, enero 2013-octubre 2019"/>
    <hyperlink ref="B90" location="Start87" display=" Figura 70. Distribución porcentual de la producción de la industria de la construcción por entidad federativa, octubre 2019"/>
    <hyperlink ref="B91" location="Start88" display="Figura 71. Variación porcentual anual de la producción de la industria de la construcción por entidad federativa, octubre 2019"/>
    <hyperlink ref="B92" location="Start89" display="Figura 72. Variación porcentual anual del personal ocupado de las industrias manufactureras por entidad federativa, octubre 2019"/>
    <hyperlink ref="B93" location="Start90" display="Figura 73. Variación porcentual anual de las horas trabajadas en industrias manufactureras por entidad federativa, octubre 2019"/>
    <hyperlink ref="B94" location="Start91" display="Figura 74. Ingresos provenientes del mercado extranjero que obtuvieron los establecimientos manufactureros del programa IMMEX en Jalisco. Cifras mensuales en millones de pesos,  enero 2013-octubre 2019"/>
    <hyperlink ref="B95" location="Start92" display="Figura 75. Ingresos provenientes del mercado extranjero que obtuvieron los establecimientos no manufactureros en el programa IMMEX en Jalisco. Cifras mensuales en millones de pesos,  enero 2013-octubre 2019"/>
    <hyperlink ref="B96" location="Start93" display="Figura 76. Ingresos provenientes del mercado extranjero que obtuvieron los establecimientos manufactureros y no manufactureros en el programa IMMEX en Jalisco.  Cifras acumuladas anuales en millones de pesos y su variación anual,  enero 2013-octubre 2019"/>
    <hyperlink ref="B97" location="Start94" display="Figura 77. Número de establecimientos manufactureros y no manufactureros en el programa IMMEX en Jalisco,  enero 2013-octubre 2019"/>
    <hyperlink ref="B98" location="Start95" display="Figura 78. Distribución porcentual de los establecimientos manufactureros y no manufactureros con programa IMMEX por entidad federativa,  octubre 2019"/>
    <hyperlink ref="B99" location="Start96" display="Figura 79 Personal ocupado en establecimientos manufactureros y no manufactureros en el programa IMMEX en Jalisco,  enero 2013-octubre 2019"/>
    <hyperlink ref="B100" location="Start97" display="Figura 80. Variación porcentual anual de personal ocupado en establecimientos manufactureros y no manufactureros en el programa IMMEX en Jalisco,  enero 2013-octubre 2019"/>
    <hyperlink ref="B101" location="Start98" display="Figura 81. Distribución porcentual del personal ocupado de los establecimientos manufactureros y no manufactureros con programa IMMEX por entidad federativa,  octubre 2019"/>
    <hyperlink ref="B102" location="Start99" display="Figura 82. Variación porcentual anual de los ingresos por suministro de bienes y servicios de empresas de comercio al por mayor por entidad federativa, octubre de 2019"/>
    <hyperlink ref="B103" location="Start100" display="Figura 83. Variación porcentual anual del personal ocupado de las empresas de comercio al por mayor, octubre de 2019"/>
    <hyperlink ref="B104" location="Start101" display="Figura 84. Variación porcentual anual de los ingresos por suministro de bienes y servicios de empresas de comercio al por menor por entidad federativa, octubre de 2019"/>
    <hyperlink ref="B105" location="Start102" display="Figura 85. Variación porcentual anual del personal ocupado de las empresas de comercio al por menor, octubre de 2019"/>
    <hyperlink ref="B106" location="Start103" display="Figura 86. Unidades vendidas de vehículos eléctricos e híbridos (conectables y no conectables) en Jalisco, mensual 2016-2019"/>
    <hyperlink ref="B107" location="Start104" display="Figura 87. Distribución porcentual de unidades vendidas de vehículos eléctricos e híbridos (conectables y no conectables) en Jalisco en, Septiembre 2019"/>
    <hyperlink ref="B108" location="Start105" display="Figura 88. Vehículos híbridos y eléctricos vendidos por entidad federativa, Septiembre 2019"/>
    <hyperlink ref="B109" location="Start106" display="Figura 89. Vehículos híbridos y eléctricos vendidos por cada millón de habitantes por entidad federativa, Septiembre de 2019"/>
    <hyperlink ref="B110" location="Start107" display="Figura 90. Número de cabezas sacrificadas en Jalisco en octubre 2008 – 2019"/>
    <hyperlink ref="B111" location="Start108" display="Figura 91. Producción de carne en canal en Jalisco en octubre 2008 – 2019, Toneladas"/>
    <hyperlink ref="B112" location="Start109" display="Figura 92. Número de cabezas sacrificadas en Jalisco en enero-octubre 2008 – 2019"/>
    <hyperlink ref="B113" location="Start110" display="Figura 93. Producción de carne en canal en Jalisco en enero-octubre 2008 – 2019, Toneladas"/>
    <hyperlink ref="B114" location="Start111" display="Figura 94. Producción de carne en canal de ganado bovino por entidad federativa, octubre 2019"/>
    <hyperlink ref="B115" location="Start112" display="Figura 95. Producción de carne en canal de ganado porcino por entidad federativa, octubre 2019"/>
    <hyperlink ref="B116" location="Start113" display="Figura 96. Producción de carne en canal de ganado ovino por entidad federativa, octubre 2019"/>
    <hyperlink ref="B117" location="Start114" display="Figura 97. Producción de carne en canal de ganado caprino por entidad federativa, octubre 2019"/>
    <hyperlink ref="B118" location="Start115" display="Figura 98. Variación porcentual anual de la producción de carne en canal, nacional y Jalisco, 2018-octubre2019"/>
    <hyperlink ref="B119" location="Start116" display="Figura 98. Variación porcentual anual de la producción de carne en canal, nacional y Jalisco, 2018-octubre 2019"/>
    <hyperlink ref="B120" location="Start117" display="Figura 98. Variación porcentual anual de la producción de carne en canal, nacional y Jalisco, 2018-octubre 2019"/>
    <hyperlink ref="B121" location="Start118" display="Figura 98. Variación porcentual anual de la producción de carne en canal, nacional y Jalisco, 2018-octubre 2019"/>
    <hyperlink ref="B122" location="Start119" display="Figura 99 - 107.  Empleo de noviembre 2019"/>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0000"/>
  </sheetPr>
  <dimension ref="A1:P14"/>
  <sheetViews>
    <sheetView workbookViewId="0">
      <selection activeCell="A2" sqref="A2"/>
    </sheetView>
  </sheetViews>
  <sheetFormatPr baseColWidth="10" defaultColWidth="11.42578125" defaultRowHeight="12.75" x14ac:dyDescent="0.2"/>
  <cols>
    <col min="1" max="1" width="32.85546875" style="17" customWidth="1"/>
    <col min="2" max="2" width="11.42578125" style="17"/>
    <col min="3" max="3" width="13" style="17" customWidth="1"/>
    <col min="4" max="4" width="11.42578125" style="17"/>
    <col min="5" max="5" width="14.85546875" style="17" customWidth="1"/>
    <col min="6" max="16384" width="11.42578125" style="17"/>
  </cols>
  <sheetData>
    <row r="1" spans="1:16" ht="15" x14ac:dyDescent="0.25">
      <c r="A1" s="316" t="s">
        <v>1031</v>
      </c>
      <c r="G1" s="211"/>
      <c r="H1" s="330" t="s">
        <v>133</v>
      </c>
      <c r="I1" s="330"/>
      <c r="J1" s="2"/>
      <c r="O1" s="340" t="s">
        <v>696</v>
      </c>
      <c r="P1" s="340"/>
    </row>
    <row r="2" spans="1:16" x14ac:dyDescent="0.2">
      <c r="A2" s="18" t="s">
        <v>350</v>
      </c>
      <c r="H2" s="17" t="s">
        <v>355</v>
      </c>
    </row>
    <row r="3" spans="1:16" x14ac:dyDescent="0.2">
      <c r="A3" s="2"/>
      <c r="B3" s="2"/>
    </row>
    <row r="5" spans="1:16" ht="39" thickBot="1" x14ac:dyDescent="0.25">
      <c r="A5" s="258" t="s">
        <v>351</v>
      </c>
      <c r="B5" s="259" t="s">
        <v>231</v>
      </c>
      <c r="C5" s="260" t="s">
        <v>870</v>
      </c>
      <c r="D5" s="258" t="s">
        <v>352</v>
      </c>
      <c r="E5" s="258" t="s">
        <v>356</v>
      </c>
    </row>
    <row r="6" spans="1:16" ht="26.25" thickBot="1" x14ac:dyDescent="0.25">
      <c r="A6" s="28" t="s">
        <v>337</v>
      </c>
      <c r="B6" s="27">
        <v>104065</v>
      </c>
      <c r="C6" s="27">
        <v>109812</v>
      </c>
      <c r="D6" s="27">
        <f>C6-B6</f>
        <v>5747</v>
      </c>
      <c r="E6" s="29">
        <f>C6/B6-1</f>
        <v>5.5225099697304492E-2</v>
      </c>
    </row>
    <row r="7" spans="1:16" ht="13.5" thickBot="1" x14ac:dyDescent="0.25">
      <c r="A7" s="26" t="s">
        <v>275</v>
      </c>
      <c r="B7" s="27">
        <v>354114</v>
      </c>
      <c r="C7" s="27">
        <v>368314</v>
      </c>
      <c r="D7" s="27">
        <f t="shared" ref="D7:D14" si="0">C7-B7</f>
        <v>14200</v>
      </c>
      <c r="E7" s="29">
        <f t="shared" ref="E7:E14" si="1">C7/B7-1</f>
        <v>4.0100080764951418E-2</v>
      </c>
    </row>
    <row r="8" spans="1:16" ht="13.5" thickBot="1" x14ac:dyDescent="0.25">
      <c r="A8" s="26" t="s">
        <v>340</v>
      </c>
      <c r="B8" s="27">
        <v>141254</v>
      </c>
      <c r="C8" s="27">
        <v>149756</v>
      </c>
      <c r="D8" s="27">
        <f t="shared" si="0"/>
        <v>8502</v>
      </c>
      <c r="E8" s="29">
        <f t="shared" si="1"/>
        <v>6.0189445962592236E-2</v>
      </c>
    </row>
    <row r="9" spans="1:16" ht="26.25" thickBot="1" x14ac:dyDescent="0.25">
      <c r="A9" s="28" t="s">
        <v>354</v>
      </c>
      <c r="B9" s="27">
        <v>9458</v>
      </c>
      <c r="C9" s="27">
        <v>9637</v>
      </c>
      <c r="D9" s="27">
        <f t="shared" si="0"/>
        <v>179</v>
      </c>
      <c r="E9" s="29">
        <f t="shared" si="1"/>
        <v>1.8925777119898513E-2</v>
      </c>
    </row>
    <row r="10" spans="1:16" ht="13.5" thickBot="1" x14ac:dyDescent="0.25">
      <c r="A10" s="26" t="s">
        <v>339</v>
      </c>
      <c r="B10" s="27">
        <v>452017</v>
      </c>
      <c r="C10" s="27">
        <v>464750</v>
      </c>
      <c r="D10" s="27">
        <f t="shared" si="0"/>
        <v>12733</v>
      </c>
      <c r="E10" s="29">
        <f t="shared" si="1"/>
        <v>2.8169294517684129E-2</v>
      </c>
    </row>
    <row r="11" spans="1:16" ht="13.5" thickBot="1" x14ac:dyDescent="0.25">
      <c r="A11" s="26" t="s">
        <v>338</v>
      </c>
      <c r="B11" s="27">
        <v>2703</v>
      </c>
      <c r="C11" s="27">
        <v>2735</v>
      </c>
      <c r="D11" s="27">
        <f t="shared" si="0"/>
        <v>32</v>
      </c>
      <c r="E11" s="29">
        <f t="shared" si="1"/>
        <v>1.1838697743248305E-2</v>
      </c>
    </row>
    <row r="12" spans="1:16" ht="13.5" thickBot="1" x14ac:dyDescent="0.25">
      <c r="A12" s="26" t="s">
        <v>280</v>
      </c>
      <c r="B12" s="27">
        <v>614655</v>
      </c>
      <c r="C12" s="27">
        <v>648166</v>
      </c>
      <c r="D12" s="27">
        <f t="shared" si="0"/>
        <v>33511</v>
      </c>
      <c r="E12" s="29">
        <f t="shared" si="1"/>
        <v>5.4520015293131996E-2</v>
      </c>
    </row>
    <row r="13" spans="1:16" ht="13.5" thickBot="1" x14ac:dyDescent="0.25">
      <c r="A13" s="26" t="s">
        <v>342</v>
      </c>
      <c r="B13" s="27">
        <v>82734</v>
      </c>
      <c r="C13" s="27">
        <v>86980</v>
      </c>
      <c r="D13" s="27">
        <f t="shared" si="0"/>
        <v>4246</v>
      </c>
      <c r="E13" s="29">
        <f t="shared" si="1"/>
        <v>5.1321101360988219E-2</v>
      </c>
    </row>
    <row r="14" spans="1:16" ht="13.5" thickBot="1" x14ac:dyDescent="0.25">
      <c r="A14" s="261" t="s">
        <v>128</v>
      </c>
      <c r="B14" s="262">
        <f>SUM(B6:B13)</f>
        <v>1761000</v>
      </c>
      <c r="C14" s="262">
        <v>1840150</v>
      </c>
      <c r="D14" s="262">
        <f t="shared" si="0"/>
        <v>79150</v>
      </c>
      <c r="E14" s="263">
        <f t="shared" si="1"/>
        <v>4.4946053378762008E-2</v>
      </c>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FF0000"/>
  </sheetPr>
  <dimension ref="A1:I40"/>
  <sheetViews>
    <sheetView workbookViewId="0">
      <selection activeCell="A2" sqref="A2"/>
    </sheetView>
  </sheetViews>
  <sheetFormatPr baseColWidth="10" defaultColWidth="9.140625" defaultRowHeight="12.75" x14ac:dyDescent="0.2"/>
  <cols>
    <col min="1" max="16384" width="9.140625" style="151"/>
  </cols>
  <sheetData>
    <row r="1" spans="1:9" ht="15" x14ac:dyDescent="0.25">
      <c r="A1" s="151" t="s">
        <v>1062</v>
      </c>
      <c r="H1" s="330" t="s">
        <v>133</v>
      </c>
      <c r="I1" s="330"/>
    </row>
    <row r="2" spans="1:9" x14ac:dyDescent="0.2">
      <c r="A2" s="151" t="s">
        <v>623</v>
      </c>
    </row>
    <row r="3" spans="1:9" x14ac:dyDescent="0.2">
      <c r="A3" s="279" t="s">
        <v>624</v>
      </c>
    </row>
    <row r="7" spans="1:9" x14ac:dyDescent="0.2">
      <c r="B7" s="151" t="s">
        <v>131</v>
      </c>
      <c r="C7" s="151" t="s">
        <v>707</v>
      </c>
    </row>
    <row r="8" spans="1:9" x14ac:dyDescent="0.2">
      <c r="B8" s="151" t="s">
        <v>108</v>
      </c>
      <c r="C8" s="152">
        <v>-5.533429760906726</v>
      </c>
    </row>
    <row r="9" spans="1:9" x14ac:dyDescent="0.2">
      <c r="B9" s="151" t="s">
        <v>117</v>
      </c>
      <c r="C9" s="152">
        <v>-3.6850860107600698</v>
      </c>
    </row>
    <row r="10" spans="1:9" x14ac:dyDescent="0.2">
      <c r="B10" s="151" t="s">
        <v>105</v>
      </c>
      <c r="C10" s="152">
        <v>-3.1187111872558715</v>
      </c>
    </row>
    <row r="11" spans="1:9" x14ac:dyDescent="0.2">
      <c r="B11" s="151" t="s">
        <v>166</v>
      </c>
      <c r="C11" s="152">
        <v>-1.7090065822282747</v>
      </c>
    </row>
    <row r="12" spans="1:9" x14ac:dyDescent="0.2">
      <c r="B12" s="151" t="s">
        <v>102</v>
      </c>
      <c r="C12" s="152">
        <v>-1.5999929059570797</v>
      </c>
    </row>
    <row r="13" spans="1:9" x14ac:dyDescent="0.2">
      <c r="B13" s="151" t="s">
        <v>94</v>
      </c>
      <c r="C13" s="152">
        <v>-0.69407877546960561</v>
      </c>
    </row>
    <row r="14" spans="1:9" x14ac:dyDescent="0.2">
      <c r="B14" s="151" t="s">
        <v>106</v>
      </c>
      <c r="C14" s="152">
        <v>-0.53641226803631492</v>
      </c>
    </row>
    <row r="15" spans="1:9" x14ac:dyDescent="0.2">
      <c r="B15" s="151" t="s">
        <v>168</v>
      </c>
      <c r="C15" s="152">
        <v>-0.30127934258490235</v>
      </c>
    </row>
    <row r="16" spans="1:9" x14ac:dyDescent="0.2">
      <c r="B16" s="151" t="s">
        <v>109</v>
      </c>
      <c r="C16" s="152">
        <v>-0.12582356804501615</v>
      </c>
    </row>
    <row r="17" spans="2:3" x14ac:dyDescent="0.2">
      <c r="B17" s="151" t="s">
        <v>164</v>
      </c>
      <c r="C17" s="152">
        <v>7.0459759349544765E-2</v>
      </c>
    </row>
    <row r="18" spans="2:3" x14ac:dyDescent="0.2">
      <c r="B18" s="151" t="s">
        <v>92</v>
      </c>
      <c r="C18" s="152">
        <v>0.10085411281063428</v>
      </c>
    </row>
    <row r="19" spans="2:3" x14ac:dyDescent="0.2">
      <c r="B19" s="151" t="s">
        <v>163</v>
      </c>
      <c r="C19" s="152">
        <v>0.21490104020057693</v>
      </c>
    </row>
    <row r="20" spans="2:3" x14ac:dyDescent="0.2">
      <c r="B20" s="151" t="s">
        <v>107</v>
      </c>
      <c r="C20" s="152">
        <v>0.77853947184520955</v>
      </c>
    </row>
    <row r="21" spans="2:3" x14ac:dyDescent="0.2">
      <c r="B21" s="151" t="s">
        <v>101</v>
      </c>
      <c r="C21" s="152">
        <v>0.99726579827867667</v>
      </c>
    </row>
    <row r="22" spans="2:3" x14ac:dyDescent="0.2">
      <c r="B22" s="151" t="s">
        <v>98</v>
      </c>
      <c r="C22" s="152">
        <v>1.2466544486655979</v>
      </c>
    </row>
    <row r="23" spans="2:3" x14ac:dyDescent="0.2">
      <c r="B23" s="151" t="s">
        <v>97</v>
      </c>
      <c r="C23" s="152">
        <v>1.3378806353230721</v>
      </c>
    </row>
    <row r="24" spans="2:3" x14ac:dyDescent="0.2">
      <c r="B24" s="151" t="s">
        <v>123</v>
      </c>
      <c r="C24" s="152">
        <v>1.3712098910647186</v>
      </c>
    </row>
    <row r="25" spans="2:3" x14ac:dyDescent="0.2">
      <c r="B25" s="151" t="s">
        <v>100</v>
      </c>
      <c r="C25" s="152">
        <v>1.4010102379990528</v>
      </c>
    </row>
    <row r="26" spans="2:3" x14ac:dyDescent="0.2">
      <c r="B26" s="151" t="s">
        <v>120</v>
      </c>
      <c r="C26" s="152">
        <v>1.4454675035954174</v>
      </c>
    </row>
    <row r="27" spans="2:3" x14ac:dyDescent="0.2">
      <c r="B27" s="151" t="s">
        <v>110</v>
      </c>
      <c r="C27" s="152">
        <v>1.4690194912936967</v>
      </c>
    </row>
    <row r="28" spans="2:3" x14ac:dyDescent="0.2">
      <c r="B28" s="151" t="s">
        <v>96</v>
      </c>
      <c r="C28" s="152">
        <v>1.8229597519962222</v>
      </c>
    </row>
    <row r="29" spans="2:3" x14ac:dyDescent="0.2">
      <c r="B29" s="151" t="s">
        <v>126</v>
      </c>
      <c r="C29" s="152">
        <v>1.8983033398541973</v>
      </c>
    </row>
    <row r="30" spans="2:3" x14ac:dyDescent="0.2">
      <c r="B30" s="151" t="s">
        <v>91</v>
      </c>
      <c r="C30" s="152">
        <v>2.0138300454085196</v>
      </c>
    </row>
    <row r="31" spans="2:3" x14ac:dyDescent="0.2">
      <c r="B31" s="151" t="s">
        <v>122</v>
      </c>
      <c r="C31" s="152">
        <v>2.2753901265086776</v>
      </c>
    </row>
    <row r="32" spans="2:3" x14ac:dyDescent="0.2">
      <c r="B32" s="151" t="s">
        <v>116</v>
      </c>
      <c r="C32" s="152">
        <v>2.4931240417790765</v>
      </c>
    </row>
    <row r="33" spans="2:3" x14ac:dyDescent="0.2">
      <c r="B33" s="151" t="s">
        <v>93</v>
      </c>
      <c r="C33" s="152">
        <v>2.589653180785604</v>
      </c>
    </row>
    <row r="34" spans="2:3" x14ac:dyDescent="0.2">
      <c r="B34" s="151" t="s">
        <v>124</v>
      </c>
      <c r="C34" s="152">
        <v>3.589682203314986</v>
      </c>
    </row>
    <row r="35" spans="2:3" x14ac:dyDescent="0.2">
      <c r="B35" s="151" t="s">
        <v>125</v>
      </c>
      <c r="C35" s="152">
        <v>4.1320355765100016</v>
      </c>
    </row>
    <row r="36" spans="2:3" x14ac:dyDescent="0.2">
      <c r="B36" s="151" t="s">
        <v>170</v>
      </c>
      <c r="C36" s="152">
        <v>5.1553426511494269</v>
      </c>
    </row>
    <row r="37" spans="2:3" x14ac:dyDescent="0.2">
      <c r="B37" s="151" t="s">
        <v>165</v>
      </c>
      <c r="C37" s="152">
        <v>6.7328722615238075</v>
      </c>
    </row>
    <row r="38" spans="2:3" x14ac:dyDescent="0.2">
      <c r="B38" s="151" t="s">
        <v>167</v>
      </c>
      <c r="C38" s="152">
        <v>6.9235332861499286</v>
      </c>
    </row>
    <row r="39" spans="2:3" x14ac:dyDescent="0.2">
      <c r="B39" s="151" t="s">
        <v>118</v>
      </c>
      <c r="C39" s="152">
        <v>8.0807441005855338</v>
      </c>
    </row>
    <row r="40" spans="2:3" x14ac:dyDescent="0.2">
      <c r="B40" s="151" t="s">
        <v>114</v>
      </c>
      <c r="C40" s="152">
        <v>14.266282104702341</v>
      </c>
    </row>
  </sheetData>
  <mergeCells count="1">
    <mergeCell ref="H1:I1"/>
  </mergeCells>
  <hyperlinks>
    <hyperlink ref="H1:I1" location="Index!A1" display="Regresar al Índice"/>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FF0000"/>
  </sheetPr>
  <dimension ref="A1:I40"/>
  <sheetViews>
    <sheetView workbookViewId="0">
      <selection activeCell="A2" sqref="A2"/>
    </sheetView>
  </sheetViews>
  <sheetFormatPr baseColWidth="10" defaultColWidth="9.140625" defaultRowHeight="12.75" x14ac:dyDescent="0.2"/>
  <cols>
    <col min="1" max="16384" width="9.140625" style="151"/>
  </cols>
  <sheetData>
    <row r="1" spans="1:9" ht="15" x14ac:dyDescent="0.25">
      <c r="A1" s="151" t="s">
        <v>1063</v>
      </c>
      <c r="H1" s="330" t="s">
        <v>133</v>
      </c>
      <c r="I1" s="330"/>
    </row>
    <row r="2" spans="1:9" x14ac:dyDescent="0.2">
      <c r="A2" s="151" t="s">
        <v>623</v>
      </c>
    </row>
    <row r="3" spans="1:9" x14ac:dyDescent="0.2">
      <c r="A3" s="279" t="s">
        <v>624</v>
      </c>
    </row>
    <row r="7" spans="1:9" x14ac:dyDescent="0.2">
      <c r="B7" s="151" t="s">
        <v>131</v>
      </c>
      <c r="C7" s="151" t="s">
        <v>706</v>
      </c>
    </row>
    <row r="8" spans="1:9" x14ac:dyDescent="0.2">
      <c r="B8" s="151" t="s">
        <v>102</v>
      </c>
      <c r="C8" s="152">
        <v>-11.718128243430499</v>
      </c>
    </row>
    <row r="9" spans="1:9" x14ac:dyDescent="0.2">
      <c r="B9" s="151" t="s">
        <v>106</v>
      </c>
      <c r="C9" s="152">
        <v>-9.4790449330815605</v>
      </c>
    </row>
    <row r="10" spans="1:9" x14ac:dyDescent="0.2">
      <c r="B10" s="151" t="s">
        <v>164</v>
      </c>
      <c r="C10" s="152">
        <v>-7.7045916250481961</v>
      </c>
    </row>
    <row r="11" spans="1:9" x14ac:dyDescent="0.2">
      <c r="B11" s="151" t="s">
        <v>163</v>
      </c>
      <c r="C11" s="152">
        <v>-6.8864618788942176</v>
      </c>
    </row>
    <row r="12" spans="1:9" x14ac:dyDescent="0.2">
      <c r="B12" s="151" t="s">
        <v>107</v>
      </c>
      <c r="C12" s="152">
        <v>-4.0225313065710244</v>
      </c>
    </row>
    <row r="13" spans="1:9" x14ac:dyDescent="0.2">
      <c r="B13" s="151" t="s">
        <v>625</v>
      </c>
      <c r="C13" s="152">
        <v>-3.7563066225732413</v>
      </c>
    </row>
    <row r="14" spans="1:9" x14ac:dyDescent="0.2">
      <c r="B14" s="151" t="s">
        <v>120</v>
      </c>
      <c r="C14" s="152">
        <v>-3.1358192745587434</v>
      </c>
    </row>
    <row r="15" spans="1:9" x14ac:dyDescent="0.2">
      <c r="B15" s="151" t="s">
        <v>105</v>
      </c>
      <c r="C15" s="152">
        <v>-3.0499826104439349</v>
      </c>
    </row>
    <row r="16" spans="1:9" x14ac:dyDescent="0.2">
      <c r="B16" s="151" t="s">
        <v>93</v>
      </c>
      <c r="C16" s="152">
        <v>-1.004186149333762</v>
      </c>
    </row>
    <row r="17" spans="2:3" x14ac:dyDescent="0.2">
      <c r="B17" s="151" t="s">
        <v>110</v>
      </c>
      <c r="C17" s="152">
        <v>5.9748199713683302E-2</v>
      </c>
    </row>
    <row r="18" spans="2:3" x14ac:dyDescent="0.2">
      <c r="B18" s="151" t="s">
        <v>126</v>
      </c>
      <c r="C18" s="152">
        <v>6.3669316591543498E-2</v>
      </c>
    </row>
    <row r="19" spans="2:3" x14ac:dyDescent="0.2">
      <c r="B19" s="151" t="s">
        <v>123</v>
      </c>
      <c r="C19" s="152">
        <v>0.43598866173514539</v>
      </c>
    </row>
    <row r="20" spans="2:3" x14ac:dyDescent="0.2">
      <c r="B20" s="151" t="s">
        <v>626</v>
      </c>
      <c r="C20" s="152">
        <v>0.48144788272507799</v>
      </c>
    </row>
    <row r="21" spans="2:3" x14ac:dyDescent="0.2">
      <c r="B21" s="151" t="s">
        <v>124</v>
      </c>
      <c r="C21" s="152">
        <v>0.77622016207107469</v>
      </c>
    </row>
    <row r="22" spans="2:3" x14ac:dyDescent="0.2">
      <c r="B22" s="151" t="s">
        <v>97</v>
      </c>
      <c r="C22" s="152">
        <v>0.81484430366311267</v>
      </c>
    </row>
    <row r="23" spans="2:3" x14ac:dyDescent="0.2">
      <c r="B23" s="151" t="s">
        <v>168</v>
      </c>
      <c r="C23" s="152">
        <v>1.0811832200692888</v>
      </c>
    </row>
    <row r="24" spans="2:3" x14ac:dyDescent="0.2">
      <c r="B24" s="151" t="s">
        <v>98</v>
      </c>
      <c r="C24" s="152">
        <v>1.2592145089070064</v>
      </c>
    </row>
    <row r="25" spans="2:3" x14ac:dyDescent="0.2">
      <c r="B25" s="151" t="s">
        <v>94</v>
      </c>
      <c r="C25" s="152">
        <v>1.4764630837861861</v>
      </c>
    </row>
    <row r="26" spans="2:3" x14ac:dyDescent="0.2">
      <c r="B26" s="151" t="s">
        <v>117</v>
      </c>
      <c r="C26" s="152">
        <v>1.6145175751265579</v>
      </c>
    </row>
    <row r="27" spans="2:3" x14ac:dyDescent="0.2">
      <c r="B27" s="151" t="s">
        <v>91</v>
      </c>
      <c r="C27" s="152">
        <v>3.0510749847258389</v>
      </c>
    </row>
    <row r="28" spans="2:3" x14ac:dyDescent="0.2">
      <c r="B28" s="151" t="s">
        <v>166</v>
      </c>
      <c r="C28" s="152">
        <v>3.4280707756892106</v>
      </c>
    </row>
    <row r="29" spans="2:3" x14ac:dyDescent="0.2">
      <c r="B29" s="151" t="s">
        <v>101</v>
      </c>
      <c r="C29" s="152">
        <v>3.5016563227246147</v>
      </c>
    </row>
    <row r="30" spans="2:3" x14ac:dyDescent="0.2">
      <c r="B30" s="151" t="s">
        <v>109</v>
      </c>
      <c r="C30" s="152">
        <v>4.2226472981101546</v>
      </c>
    </row>
    <row r="31" spans="2:3" x14ac:dyDescent="0.2">
      <c r="B31" s="151" t="s">
        <v>96</v>
      </c>
      <c r="C31" s="152">
        <v>4.323290309173224</v>
      </c>
    </row>
    <row r="32" spans="2:3" x14ac:dyDescent="0.2">
      <c r="B32" s="151" t="s">
        <v>167</v>
      </c>
      <c r="C32" s="152">
        <v>4.8629308415996633</v>
      </c>
    </row>
    <row r="33" spans="2:3" x14ac:dyDescent="0.2">
      <c r="B33" s="151" t="s">
        <v>125</v>
      </c>
      <c r="C33" s="152">
        <v>5.0616048384169412</v>
      </c>
    </row>
    <row r="34" spans="2:3" x14ac:dyDescent="0.2">
      <c r="B34" s="151" t="s">
        <v>118</v>
      </c>
      <c r="C34" s="152">
        <v>5.2558531848608423</v>
      </c>
    </row>
    <row r="35" spans="2:3" x14ac:dyDescent="0.2">
      <c r="B35" s="151" t="s">
        <v>114</v>
      </c>
      <c r="C35" s="152">
        <v>5.4550793040677839</v>
      </c>
    </row>
    <row r="36" spans="2:3" x14ac:dyDescent="0.2">
      <c r="B36" s="151" t="s">
        <v>116</v>
      </c>
      <c r="C36" s="152">
        <v>5.696538320248683</v>
      </c>
    </row>
    <row r="37" spans="2:3" x14ac:dyDescent="0.2">
      <c r="B37" s="151" t="s">
        <v>92</v>
      </c>
      <c r="C37" s="152">
        <v>6.2646284934031833</v>
      </c>
    </row>
    <row r="38" spans="2:3" x14ac:dyDescent="0.2">
      <c r="B38" s="151" t="s">
        <v>100</v>
      </c>
      <c r="C38" s="152">
        <v>6.3127680958565389</v>
      </c>
    </row>
    <row r="39" spans="2:3" x14ac:dyDescent="0.2">
      <c r="B39" s="151" t="s">
        <v>108</v>
      </c>
      <c r="C39" s="152">
        <v>7.8788653243516968</v>
      </c>
    </row>
    <row r="40" spans="2:3" x14ac:dyDescent="0.2">
      <c r="B40" s="151" t="s">
        <v>165</v>
      </c>
      <c r="C40" s="152">
        <v>15.103791268348745</v>
      </c>
    </row>
  </sheetData>
  <mergeCells count="1">
    <mergeCell ref="H1:I1"/>
  </mergeCells>
  <hyperlinks>
    <hyperlink ref="H1:I1" location="Index!A1" display="Regresar al Índice"/>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FF0000"/>
  </sheetPr>
  <dimension ref="A1:I40"/>
  <sheetViews>
    <sheetView workbookViewId="0">
      <selection activeCell="A2" sqref="A2"/>
    </sheetView>
  </sheetViews>
  <sheetFormatPr baseColWidth="10" defaultColWidth="9.140625" defaultRowHeight="12.75" x14ac:dyDescent="0.2"/>
  <cols>
    <col min="1" max="16384" width="9.140625" style="151"/>
  </cols>
  <sheetData>
    <row r="1" spans="1:9" ht="15" x14ac:dyDescent="0.25">
      <c r="A1" s="151" t="s">
        <v>1064</v>
      </c>
      <c r="H1" s="330" t="s">
        <v>133</v>
      </c>
      <c r="I1" s="330"/>
    </row>
    <row r="2" spans="1:9" x14ac:dyDescent="0.2">
      <c r="A2" s="151" t="s">
        <v>623</v>
      </c>
    </row>
    <row r="3" spans="1:9" x14ac:dyDescent="0.2">
      <c r="A3" s="279" t="s">
        <v>624</v>
      </c>
    </row>
    <row r="7" spans="1:9" x14ac:dyDescent="0.2">
      <c r="B7" s="151" t="s">
        <v>131</v>
      </c>
      <c r="C7" s="151" t="s">
        <v>707</v>
      </c>
    </row>
    <row r="8" spans="1:9" x14ac:dyDescent="0.2">
      <c r="B8" s="151" t="s">
        <v>102</v>
      </c>
      <c r="C8" s="152">
        <v>-2.2115688404955187</v>
      </c>
    </row>
    <row r="9" spans="1:9" x14ac:dyDescent="0.2">
      <c r="B9" s="151" t="s">
        <v>164</v>
      </c>
      <c r="C9" s="152">
        <v>-1.9690004529968854</v>
      </c>
    </row>
    <row r="10" spans="1:9" x14ac:dyDescent="0.2">
      <c r="B10" s="151" t="s">
        <v>120</v>
      </c>
      <c r="C10" s="152">
        <v>-1.671204890995361</v>
      </c>
    </row>
    <row r="11" spans="1:9" x14ac:dyDescent="0.2">
      <c r="B11" s="151" t="s">
        <v>170</v>
      </c>
      <c r="C11" s="152">
        <v>-1.352938651492958</v>
      </c>
    </row>
    <row r="12" spans="1:9" x14ac:dyDescent="0.2">
      <c r="B12" s="151" t="s">
        <v>91</v>
      </c>
      <c r="C12" s="152">
        <v>-0.5668287295888641</v>
      </c>
    </row>
    <row r="13" spans="1:9" x14ac:dyDescent="0.2">
      <c r="B13" s="151" t="s">
        <v>108</v>
      </c>
      <c r="C13" s="152">
        <v>-0.44993668102445239</v>
      </c>
    </row>
    <row r="14" spans="1:9" x14ac:dyDescent="0.2">
      <c r="B14" s="151" t="s">
        <v>117</v>
      </c>
      <c r="C14" s="152">
        <v>-0.1336564944117527</v>
      </c>
    </row>
    <row r="15" spans="1:9" x14ac:dyDescent="0.2">
      <c r="B15" s="151" t="s">
        <v>167</v>
      </c>
      <c r="C15" s="152">
        <v>-4.1054358356868E-2</v>
      </c>
      <c r="E15" s="151">
        <f>24+8</f>
        <v>32</v>
      </c>
    </row>
    <row r="16" spans="1:9" x14ac:dyDescent="0.2">
      <c r="B16" s="151" t="s">
        <v>110</v>
      </c>
      <c r="C16" s="152">
        <v>1.7766825850657818E-2</v>
      </c>
    </row>
    <row r="17" spans="2:3" x14ac:dyDescent="0.2">
      <c r="B17" s="151" t="s">
        <v>109</v>
      </c>
      <c r="C17" s="152">
        <v>3.9199766179600644E-2</v>
      </c>
    </row>
    <row r="18" spans="2:3" x14ac:dyDescent="0.2">
      <c r="B18" s="151" t="s">
        <v>123</v>
      </c>
      <c r="C18" s="152">
        <v>0.16269778903131818</v>
      </c>
    </row>
    <row r="19" spans="2:3" x14ac:dyDescent="0.2">
      <c r="B19" s="151" t="s">
        <v>106</v>
      </c>
      <c r="C19" s="152">
        <v>0.18698380017463972</v>
      </c>
    </row>
    <row r="20" spans="2:3" x14ac:dyDescent="0.2">
      <c r="B20" s="151" t="s">
        <v>116</v>
      </c>
      <c r="C20" s="152">
        <v>0.84640544343876967</v>
      </c>
    </row>
    <row r="21" spans="2:3" x14ac:dyDescent="0.2">
      <c r="B21" s="151" t="s">
        <v>101</v>
      </c>
      <c r="C21" s="152">
        <v>1.0512532129007168</v>
      </c>
    </row>
    <row r="22" spans="2:3" x14ac:dyDescent="0.2">
      <c r="B22" s="151" t="s">
        <v>107</v>
      </c>
      <c r="C22" s="152">
        <v>1.1266234343306953</v>
      </c>
    </row>
    <row r="23" spans="2:3" x14ac:dyDescent="0.2">
      <c r="B23" s="151" t="s">
        <v>168</v>
      </c>
      <c r="C23" s="152">
        <v>1.1340360897109183</v>
      </c>
    </row>
    <row r="24" spans="2:3" x14ac:dyDescent="0.2">
      <c r="B24" s="151" t="s">
        <v>126</v>
      </c>
      <c r="C24" s="152">
        <v>1.1446462123974734</v>
      </c>
    </row>
    <row r="25" spans="2:3" x14ac:dyDescent="0.2">
      <c r="B25" s="151" t="s">
        <v>166</v>
      </c>
      <c r="C25" s="152">
        <v>1.818946192610738</v>
      </c>
    </row>
    <row r="26" spans="2:3" x14ac:dyDescent="0.2">
      <c r="B26" s="151" t="s">
        <v>93</v>
      </c>
      <c r="C26" s="152">
        <v>1.8849830077208947</v>
      </c>
    </row>
    <row r="27" spans="2:3" x14ac:dyDescent="0.2">
      <c r="B27" s="151" t="s">
        <v>122</v>
      </c>
      <c r="C27" s="152">
        <v>2.244674885082254</v>
      </c>
    </row>
    <row r="28" spans="2:3" x14ac:dyDescent="0.2">
      <c r="B28" s="151" t="s">
        <v>105</v>
      </c>
      <c r="C28" s="152">
        <v>2.4140840483834785</v>
      </c>
    </row>
    <row r="29" spans="2:3" x14ac:dyDescent="0.2">
      <c r="B29" s="151" t="s">
        <v>97</v>
      </c>
      <c r="C29" s="152">
        <v>2.6883052590552197</v>
      </c>
    </row>
    <row r="30" spans="2:3" x14ac:dyDescent="0.2">
      <c r="B30" s="151" t="s">
        <v>98</v>
      </c>
      <c r="C30" s="152">
        <v>2.7557208552986765</v>
      </c>
    </row>
    <row r="31" spans="2:3" x14ac:dyDescent="0.2">
      <c r="B31" s="151" t="s">
        <v>100</v>
      </c>
      <c r="C31" s="152">
        <v>3.2015653879809398</v>
      </c>
    </row>
    <row r="32" spans="2:3" x14ac:dyDescent="0.2">
      <c r="B32" s="151" t="s">
        <v>96</v>
      </c>
      <c r="C32" s="152">
        <v>3.2301868187987193</v>
      </c>
    </row>
    <row r="33" spans="2:3" x14ac:dyDescent="0.2">
      <c r="B33" s="151" t="s">
        <v>94</v>
      </c>
      <c r="C33" s="152">
        <v>3.3149039830881346</v>
      </c>
    </row>
    <row r="34" spans="2:3" x14ac:dyDescent="0.2">
      <c r="B34" s="151" t="s">
        <v>125</v>
      </c>
      <c r="C34" s="152">
        <v>3.5977431534626771</v>
      </c>
    </row>
    <row r="35" spans="2:3" x14ac:dyDescent="0.2">
      <c r="B35" s="151" t="s">
        <v>92</v>
      </c>
      <c r="C35" s="152">
        <v>4.2149215362638532</v>
      </c>
    </row>
    <row r="36" spans="2:3" x14ac:dyDescent="0.2">
      <c r="B36" s="151" t="s">
        <v>163</v>
      </c>
      <c r="C36" s="152">
        <v>4.9672123954465182</v>
      </c>
    </row>
    <row r="37" spans="2:3" x14ac:dyDescent="0.2">
      <c r="B37" s="151" t="s">
        <v>124</v>
      </c>
      <c r="C37" s="152">
        <v>5.2845894238187539</v>
      </c>
    </row>
    <row r="38" spans="2:3" x14ac:dyDescent="0.2">
      <c r="B38" s="151" t="s">
        <v>165</v>
      </c>
      <c r="C38" s="152">
        <v>5.3073331794094036</v>
      </c>
    </row>
    <row r="39" spans="2:3" x14ac:dyDescent="0.2">
      <c r="B39" s="151" t="s">
        <v>118</v>
      </c>
      <c r="C39" s="152">
        <v>5.9300522631469992</v>
      </c>
    </row>
    <row r="40" spans="2:3" x14ac:dyDescent="0.2">
      <c r="B40" s="151" t="s">
        <v>114</v>
      </c>
      <c r="C40" s="152">
        <v>15.516491762143636</v>
      </c>
    </row>
  </sheetData>
  <mergeCells count="1">
    <mergeCell ref="H1:I1"/>
  </mergeCells>
  <hyperlinks>
    <hyperlink ref="H1:I1" location="Index!A1" display="Regresar al Índice"/>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FF0000"/>
  </sheetPr>
  <dimension ref="A1:J50"/>
  <sheetViews>
    <sheetView zoomScaleNormal="100" workbookViewId="0"/>
  </sheetViews>
  <sheetFormatPr baseColWidth="10" defaultColWidth="11.42578125" defaultRowHeight="12.75" x14ac:dyDescent="0.2"/>
  <cols>
    <col min="1" max="16384" width="11.42578125" style="45"/>
  </cols>
  <sheetData>
    <row r="1" spans="1:9" ht="15" x14ac:dyDescent="0.25">
      <c r="A1" s="316" t="s">
        <v>1065</v>
      </c>
      <c r="H1" s="330" t="s">
        <v>133</v>
      </c>
      <c r="I1" s="330"/>
    </row>
    <row r="2" spans="1:9" x14ac:dyDescent="0.2">
      <c r="A2" s="2" t="s">
        <v>379</v>
      </c>
    </row>
    <row r="4" spans="1:9" x14ac:dyDescent="0.2">
      <c r="C4" s="150"/>
    </row>
    <row r="5" spans="1:9" x14ac:dyDescent="0.2">
      <c r="D5" s="230" t="s">
        <v>372</v>
      </c>
      <c r="E5" s="230" t="s">
        <v>373</v>
      </c>
      <c r="F5" s="230" t="s">
        <v>374</v>
      </c>
      <c r="G5" s="230" t="s">
        <v>375</v>
      </c>
      <c r="H5" s="230" t="s">
        <v>104</v>
      </c>
      <c r="I5" s="230" t="s">
        <v>376</v>
      </c>
    </row>
    <row r="6" spans="1:9" x14ac:dyDescent="0.2">
      <c r="A6" s="352">
        <v>2016</v>
      </c>
      <c r="B6" s="38" t="s">
        <v>149</v>
      </c>
      <c r="C6" s="38" t="s">
        <v>101</v>
      </c>
      <c r="D6" s="39">
        <v>2</v>
      </c>
      <c r="E6" s="39">
        <v>0</v>
      </c>
      <c r="F6" s="39">
        <v>7</v>
      </c>
      <c r="G6" s="39">
        <v>9</v>
      </c>
      <c r="H6" s="40">
        <v>4.4400000000000004</v>
      </c>
      <c r="I6" s="39">
        <v>142</v>
      </c>
    </row>
    <row r="7" spans="1:9" x14ac:dyDescent="0.2">
      <c r="A7" s="352"/>
      <c r="B7" s="41" t="s">
        <v>150</v>
      </c>
      <c r="C7" s="41" t="s">
        <v>101</v>
      </c>
      <c r="D7" s="42">
        <v>5</v>
      </c>
      <c r="E7" s="42">
        <v>0</v>
      </c>
      <c r="F7" s="42">
        <v>6</v>
      </c>
      <c r="G7" s="42">
        <v>11</v>
      </c>
      <c r="H7" s="43">
        <v>3.78</v>
      </c>
      <c r="I7" s="42">
        <v>121</v>
      </c>
    </row>
    <row r="8" spans="1:9" x14ac:dyDescent="0.2">
      <c r="A8" s="352"/>
      <c r="B8" s="38" t="s">
        <v>151</v>
      </c>
      <c r="C8" s="38" t="s">
        <v>101</v>
      </c>
      <c r="D8" s="39">
        <v>4</v>
      </c>
      <c r="E8" s="39">
        <v>0</v>
      </c>
      <c r="F8" s="39">
        <v>30</v>
      </c>
      <c r="G8" s="39">
        <v>34</v>
      </c>
      <c r="H8" s="40">
        <v>19.78</v>
      </c>
      <c r="I8" s="39">
        <v>633</v>
      </c>
    </row>
    <row r="9" spans="1:9" x14ac:dyDescent="0.2">
      <c r="A9" s="352"/>
      <c r="B9" s="41" t="s">
        <v>152</v>
      </c>
      <c r="C9" s="41" t="s">
        <v>101</v>
      </c>
      <c r="D9" s="42">
        <v>2</v>
      </c>
      <c r="E9" s="42">
        <v>1</v>
      </c>
      <c r="F9" s="42">
        <v>30</v>
      </c>
      <c r="G9" s="42">
        <v>33</v>
      </c>
      <c r="H9" s="43">
        <v>13.53</v>
      </c>
      <c r="I9" s="42">
        <v>433</v>
      </c>
    </row>
    <row r="10" spans="1:9" x14ac:dyDescent="0.2">
      <c r="A10" s="352"/>
      <c r="B10" s="38" t="s">
        <v>153</v>
      </c>
      <c r="C10" s="38" t="s">
        <v>101</v>
      </c>
      <c r="D10" s="39">
        <v>2</v>
      </c>
      <c r="E10" s="39">
        <v>4</v>
      </c>
      <c r="F10" s="39">
        <v>56</v>
      </c>
      <c r="G10" s="39">
        <v>62</v>
      </c>
      <c r="H10" s="40">
        <v>13.63</v>
      </c>
      <c r="I10" s="39">
        <v>436</v>
      </c>
    </row>
    <row r="11" spans="1:9" x14ac:dyDescent="0.2">
      <c r="A11" s="352"/>
      <c r="B11" s="41" t="s">
        <v>154</v>
      </c>
      <c r="C11" s="41" t="s">
        <v>101</v>
      </c>
      <c r="D11" s="42">
        <v>3</v>
      </c>
      <c r="E11" s="42">
        <v>6</v>
      </c>
      <c r="F11" s="42">
        <v>128</v>
      </c>
      <c r="G11" s="42">
        <v>137</v>
      </c>
      <c r="H11" s="43">
        <v>33.53</v>
      </c>
      <c r="I11" s="43">
        <v>1073</v>
      </c>
    </row>
    <row r="12" spans="1:9" x14ac:dyDescent="0.2">
      <c r="A12" s="352"/>
      <c r="B12" s="38" t="s">
        <v>155</v>
      </c>
      <c r="C12" s="38" t="s">
        <v>101</v>
      </c>
      <c r="D12" s="39">
        <v>2</v>
      </c>
      <c r="E12" s="39">
        <v>2</v>
      </c>
      <c r="F12" s="39">
        <v>64</v>
      </c>
      <c r="G12" s="39">
        <v>68</v>
      </c>
      <c r="H12" s="40">
        <v>27.94</v>
      </c>
      <c r="I12" s="39">
        <v>894</v>
      </c>
    </row>
    <row r="13" spans="1:9" x14ac:dyDescent="0.2">
      <c r="A13" s="352"/>
      <c r="B13" s="41" t="s">
        <v>224</v>
      </c>
      <c r="C13" s="41" t="s">
        <v>101</v>
      </c>
      <c r="D13" s="42">
        <v>1</v>
      </c>
      <c r="E13" s="42">
        <v>8</v>
      </c>
      <c r="F13" s="42">
        <v>43</v>
      </c>
      <c r="G13" s="42">
        <v>52</v>
      </c>
      <c r="H13" s="43">
        <v>27.91</v>
      </c>
      <c r="I13" s="42">
        <v>893</v>
      </c>
    </row>
    <row r="14" spans="1:9" x14ac:dyDescent="0.2">
      <c r="A14" s="352"/>
      <c r="B14" s="38" t="s">
        <v>225</v>
      </c>
      <c r="C14" s="38" t="s">
        <v>101</v>
      </c>
      <c r="D14" s="39">
        <v>1</v>
      </c>
      <c r="E14" s="39">
        <v>9</v>
      </c>
      <c r="F14" s="39">
        <v>28</v>
      </c>
      <c r="G14" s="39">
        <v>38</v>
      </c>
      <c r="H14" s="40">
        <v>27.34</v>
      </c>
      <c r="I14" s="39">
        <v>875</v>
      </c>
    </row>
    <row r="15" spans="1:9" x14ac:dyDescent="0.2">
      <c r="A15" s="352"/>
      <c r="B15" s="41" t="s">
        <v>377</v>
      </c>
      <c r="C15" s="41" t="s">
        <v>101</v>
      </c>
      <c r="D15" s="42">
        <v>20</v>
      </c>
      <c r="E15" s="42">
        <v>5</v>
      </c>
      <c r="F15" s="42">
        <v>28</v>
      </c>
      <c r="G15" s="42">
        <v>53</v>
      </c>
      <c r="H15" s="43">
        <v>22.88</v>
      </c>
      <c r="I15" s="42">
        <v>732</v>
      </c>
    </row>
    <row r="16" spans="1:9" x14ac:dyDescent="0.2">
      <c r="A16" s="352"/>
      <c r="B16" s="38" t="s">
        <v>378</v>
      </c>
      <c r="C16" s="38" t="s">
        <v>101</v>
      </c>
      <c r="D16" s="39">
        <v>8</v>
      </c>
      <c r="E16" s="39">
        <v>6</v>
      </c>
      <c r="F16" s="39">
        <v>51</v>
      </c>
      <c r="G16" s="39">
        <v>65</v>
      </c>
      <c r="H16" s="40">
        <v>29</v>
      </c>
      <c r="I16" s="39">
        <v>928</v>
      </c>
    </row>
    <row r="17" spans="1:9" x14ac:dyDescent="0.2">
      <c r="A17" s="352"/>
      <c r="B17" s="41" t="s">
        <v>235</v>
      </c>
      <c r="C17" s="41" t="s">
        <v>101</v>
      </c>
      <c r="D17" s="42">
        <v>1</v>
      </c>
      <c r="E17" s="42">
        <v>10</v>
      </c>
      <c r="F17" s="42">
        <v>51</v>
      </c>
      <c r="G17" s="42">
        <v>62</v>
      </c>
      <c r="H17" s="43">
        <v>34.53</v>
      </c>
      <c r="I17" s="43">
        <v>1105</v>
      </c>
    </row>
    <row r="18" spans="1:9" x14ac:dyDescent="0.2">
      <c r="A18" s="352">
        <v>2017</v>
      </c>
      <c r="B18" s="38" t="s">
        <v>149</v>
      </c>
      <c r="C18" s="38" t="s">
        <v>101</v>
      </c>
      <c r="D18" s="39">
        <v>15</v>
      </c>
      <c r="E18" s="39">
        <v>6</v>
      </c>
      <c r="F18" s="39">
        <v>21</v>
      </c>
      <c r="G18" s="39">
        <v>42</v>
      </c>
      <c r="H18" s="40">
        <v>18.66</v>
      </c>
      <c r="I18" s="39">
        <v>597</v>
      </c>
    </row>
    <row r="19" spans="1:9" x14ac:dyDescent="0.2">
      <c r="A19" s="352"/>
      <c r="B19" s="41" t="s">
        <v>150</v>
      </c>
      <c r="C19" s="41" t="s">
        <v>101</v>
      </c>
      <c r="D19" s="42">
        <v>3</v>
      </c>
      <c r="E19" s="42">
        <v>4</v>
      </c>
      <c r="F19" s="42">
        <v>29</v>
      </c>
      <c r="G19" s="42">
        <v>36</v>
      </c>
      <c r="H19" s="43">
        <v>23.44</v>
      </c>
      <c r="I19" s="42">
        <v>750</v>
      </c>
    </row>
    <row r="20" spans="1:9" x14ac:dyDescent="0.2">
      <c r="A20" s="352"/>
      <c r="B20" s="38" t="s">
        <v>151</v>
      </c>
      <c r="C20" s="38" t="s">
        <v>101</v>
      </c>
      <c r="D20" s="39">
        <v>1</v>
      </c>
      <c r="E20" s="39">
        <v>7</v>
      </c>
      <c r="F20" s="39">
        <v>61</v>
      </c>
      <c r="G20" s="39">
        <v>69</v>
      </c>
      <c r="H20" s="40">
        <v>35.630000000000003</v>
      </c>
      <c r="I20" s="40">
        <v>1140</v>
      </c>
    </row>
    <row r="21" spans="1:9" x14ac:dyDescent="0.2">
      <c r="A21" s="352"/>
      <c r="B21" s="41" t="s">
        <v>152</v>
      </c>
      <c r="C21" s="41" t="s">
        <v>101</v>
      </c>
      <c r="D21" s="42">
        <v>1</v>
      </c>
      <c r="E21" s="42">
        <v>1</v>
      </c>
      <c r="F21" s="42">
        <v>57</v>
      </c>
      <c r="G21" s="42">
        <v>59</v>
      </c>
      <c r="H21" s="43">
        <v>28.63</v>
      </c>
      <c r="I21" s="42">
        <v>916</v>
      </c>
    </row>
    <row r="22" spans="1:9" x14ac:dyDescent="0.2">
      <c r="A22" s="352"/>
      <c r="B22" s="38" t="s">
        <v>153</v>
      </c>
      <c r="C22" s="38" t="s">
        <v>101</v>
      </c>
      <c r="D22" s="39">
        <v>0</v>
      </c>
      <c r="E22" s="39">
        <v>4</v>
      </c>
      <c r="F22" s="39">
        <v>107</v>
      </c>
      <c r="G22" s="39">
        <v>111</v>
      </c>
      <c r="H22" s="40">
        <v>26.41</v>
      </c>
      <c r="I22" s="39">
        <v>845</v>
      </c>
    </row>
    <row r="23" spans="1:9" x14ac:dyDescent="0.2">
      <c r="A23" s="352"/>
      <c r="B23" s="41" t="s">
        <v>154</v>
      </c>
      <c r="C23" s="41" t="s">
        <v>101</v>
      </c>
      <c r="D23" s="42">
        <v>0</v>
      </c>
      <c r="E23" s="42">
        <v>6</v>
      </c>
      <c r="F23" s="42">
        <v>41</v>
      </c>
      <c r="G23" s="42">
        <v>47</v>
      </c>
      <c r="H23" s="43">
        <v>24.72</v>
      </c>
      <c r="I23" s="42">
        <v>791</v>
      </c>
    </row>
    <row r="24" spans="1:9" x14ac:dyDescent="0.2">
      <c r="A24" s="352"/>
      <c r="B24" s="38" t="s">
        <v>155</v>
      </c>
      <c r="C24" s="38" t="s">
        <v>101</v>
      </c>
      <c r="D24" s="39">
        <v>1</v>
      </c>
      <c r="E24" s="39">
        <v>3</v>
      </c>
      <c r="F24" s="39">
        <v>45</v>
      </c>
      <c r="G24" s="39">
        <v>49</v>
      </c>
      <c r="H24" s="40">
        <v>21.03</v>
      </c>
      <c r="I24" s="39">
        <v>673</v>
      </c>
    </row>
    <row r="25" spans="1:9" x14ac:dyDescent="0.2">
      <c r="A25" s="352"/>
      <c r="B25" s="41" t="s">
        <v>224</v>
      </c>
      <c r="C25" s="41" t="s">
        <v>101</v>
      </c>
      <c r="D25" s="42">
        <v>3</v>
      </c>
      <c r="E25" s="42">
        <v>5</v>
      </c>
      <c r="F25" s="42">
        <v>37</v>
      </c>
      <c r="G25" s="42">
        <v>45</v>
      </c>
      <c r="H25" s="43">
        <v>24.03</v>
      </c>
      <c r="I25" s="42">
        <v>769</v>
      </c>
    </row>
    <row r="26" spans="1:9" x14ac:dyDescent="0.2">
      <c r="A26" s="352"/>
      <c r="B26" s="38" t="s">
        <v>225</v>
      </c>
      <c r="C26" s="38" t="s">
        <v>101</v>
      </c>
      <c r="D26" s="39">
        <v>2</v>
      </c>
      <c r="E26" s="39">
        <v>7</v>
      </c>
      <c r="F26" s="39">
        <v>49</v>
      </c>
      <c r="G26" s="39">
        <v>58</v>
      </c>
      <c r="H26" s="40">
        <v>25.5</v>
      </c>
      <c r="I26" s="39">
        <v>816</v>
      </c>
    </row>
    <row r="27" spans="1:9" x14ac:dyDescent="0.2">
      <c r="A27" s="352"/>
      <c r="B27" s="41" t="s">
        <v>377</v>
      </c>
      <c r="C27" s="41" t="s">
        <v>101</v>
      </c>
      <c r="D27" s="42">
        <v>0</v>
      </c>
      <c r="E27" s="42">
        <v>5</v>
      </c>
      <c r="F27" s="42">
        <v>77</v>
      </c>
      <c r="G27" s="42">
        <v>82</v>
      </c>
      <c r="H27" s="43">
        <v>30.97</v>
      </c>
      <c r="I27" s="42">
        <v>991</v>
      </c>
    </row>
    <row r="28" spans="1:9" x14ac:dyDescent="0.2">
      <c r="A28" s="352"/>
      <c r="B28" s="38" t="s">
        <v>378</v>
      </c>
      <c r="C28" s="38" t="s">
        <v>101</v>
      </c>
      <c r="D28" s="39">
        <v>1</v>
      </c>
      <c r="E28" s="39">
        <v>6</v>
      </c>
      <c r="F28" s="39">
        <v>55</v>
      </c>
      <c r="G28" s="39">
        <v>62</v>
      </c>
      <c r="H28" s="40">
        <v>28.59</v>
      </c>
      <c r="I28" s="39">
        <v>915</v>
      </c>
    </row>
    <row r="29" spans="1:9" x14ac:dyDescent="0.2">
      <c r="A29" s="352"/>
      <c r="B29" s="41" t="s">
        <v>235</v>
      </c>
      <c r="C29" s="41" t="s">
        <v>101</v>
      </c>
      <c r="D29" s="42">
        <v>3</v>
      </c>
      <c r="E29" s="42">
        <v>7</v>
      </c>
      <c r="F29" s="42">
        <v>130</v>
      </c>
      <c r="G29" s="42">
        <v>140</v>
      </c>
      <c r="H29" s="43">
        <v>42.22</v>
      </c>
      <c r="I29" s="43">
        <v>1351</v>
      </c>
    </row>
    <row r="30" spans="1:9" x14ac:dyDescent="0.2">
      <c r="A30" s="352">
        <v>2018</v>
      </c>
      <c r="B30" s="38" t="s">
        <v>149</v>
      </c>
      <c r="C30" s="38" t="s">
        <v>101</v>
      </c>
      <c r="D30" s="39">
        <v>1</v>
      </c>
      <c r="E30" s="39">
        <v>8</v>
      </c>
      <c r="F30" s="39">
        <v>70</v>
      </c>
      <c r="G30" s="39">
        <v>79</v>
      </c>
      <c r="H30" s="40">
        <v>31.28</v>
      </c>
      <c r="I30" s="40">
        <v>1001</v>
      </c>
    </row>
    <row r="31" spans="1:9" x14ac:dyDescent="0.2">
      <c r="A31" s="352"/>
      <c r="B31" s="41" t="s">
        <v>150</v>
      </c>
      <c r="C31" s="41" t="s">
        <v>101</v>
      </c>
      <c r="D31" s="42">
        <v>0</v>
      </c>
      <c r="E31" s="42">
        <v>8</v>
      </c>
      <c r="F31" s="42">
        <v>93</v>
      </c>
      <c r="G31" s="42">
        <v>101</v>
      </c>
      <c r="H31" s="43">
        <v>40.909999999999997</v>
      </c>
      <c r="I31" s="43">
        <v>1309</v>
      </c>
    </row>
    <row r="32" spans="1:9" x14ac:dyDescent="0.2">
      <c r="A32" s="352"/>
      <c r="B32" s="38" t="s">
        <v>151</v>
      </c>
      <c r="C32" s="38" t="s">
        <v>101</v>
      </c>
      <c r="D32" s="39">
        <v>4</v>
      </c>
      <c r="E32" s="39">
        <v>22</v>
      </c>
      <c r="F32" s="39">
        <v>100</v>
      </c>
      <c r="G32" s="39">
        <v>126</v>
      </c>
      <c r="H32" s="40">
        <v>40.94</v>
      </c>
      <c r="I32" s="40">
        <v>1310</v>
      </c>
    </row>
    <row r="33" spans="1:10" x14ac:dyDescent="0.2">
      <c r="A33" s="352"/>
      <c r="B33" s="41" t="s">
        <v>152</v>
      </c>
      <c r="C33" s="41" t="s">
        <v>101</v>
      </c>
      <c r="D33" s="42">
        <v>0</v>
      </c>
      <c r="E33" s="42">
        <v>19</v>
      </c>
      <c r="F33" s="42">
        <v>91</v>
      </c>
      <c r="G33" s="42">
        <v>110</v>
      </c>
      <c r="H33" s="43">
        <v>43.22</v>
      </c>
      <c r="I33" s="43">
        <v>1383</v>
      </c>
    </row>
    <row r="34" spans="1:10" x14ac:dyDescent="0.2">
      <c r="A34" s="352"/>
      <c r="B34" s="38" t="s">
        <v>153</v>
      </c>
      <c r="C34" s="38" t="s">
        <v>101</v>
      </c>
      <c r="D34" s="39">
        <v>0</v>
      </c>
      <c r="E34" s="39">
        <v>21</v>
      </c>
      <c r="F34" s="39">
        <v>125</v>
      </c>
      <c r="G34" s="39">
        <v>146</v>
      </c>
      <c r="H34" s="40">
        <v>46.5</v>
      </c>
      <c r="I34" s="40">
        <v>1488</v>
      </c>
    </row>
    <row r="35" spans="1:10" x14ac:dyDescent="0.2">
      <c r="A35" s="352"/>
      <c r="B35" s="41" t="s">
        <v>154</v>
      </c>
      <c r="C35" s="41" t="s">
        <v>101</v>
      </c>
      <c r="D35" s="42">
        <v>0</v>
      </c>
      <c r="E35" s="42">
        <v>26</v>
      </c>
      <c r="F35" s="42">
        <v>96</v>
      </c>
      <c r="G35" s="42">
        <v>122</v>
      </c>
      <c r="H35" s="43">
        <v>49.72</v>
      </c>
      <c r="I35" s="43">
        <v>1591</v>
      </c>
    </row>
    <row r="36" spans="1:10" x14ac:dyDescent="0.2">
      <c r="A36" s="352"/>
      <c r="B36" s="38" t="s">
        <v>155</v>
      </c>
      <c r="C36" s="38" t="s">
        <v>101</v>
      </c>
      <c r="D36" s="39">
        <v>1</v>
      </c>
      <c r="E36" s="39">
        <v>7</v>
      </c>
      <c r="F36" s="39">
        <v>74</v>
      </c>
      <c r="G36" s="39">
        <v>82</v>
      </c>
      <c r="H36" s="40">
        <v>38.72</v>
      </c>
      <c r="I36" s="40">
        <v>1239</v>
      </c>
    </row>
    <row r="37" spans="1:10" x14ac:dyDescent="0.2">
      <c r="A37" s="352"/>
      <c r="B37" s="41" t="s">
        <v>224</v>
      </c>
      <c r="C37" s="41" t="s">
        <v>101</v>
      </c>
      <c r="D37" s="42">
        <v>1</v>
      </c>
      <c r="E37" s="42">
        <v>2</v>
      </c>
      <c r="F37" s="42">
        <v>91</v>
      </c>
      <c r="G37" s="42">
        <v>94</v>
      </c>
      <c r="H37" s="43">
        <v>39.909999999999997</v>
      </c>
      <c r="I37" s="43">
        <v>1277</v>
      </c>
    </row>
    <row r="38" spans="1:10" x14ac:dyDescent="0.2">
      <c r="A38" s="352"/>
      <c r="B38" s="38" t="s">
        <v>225</v>
      </c>
      <c r="C38" s="38" t="s">
        <v>101</v>
      </c>
      <c r="D38" s="39">
        <v>1</v>
      </c>
      <c r="E38" s="39">
        <v>11</v>
      </c>
      <c r="F38" s="39">
        <v>141</v>
      </c>
      <c r="G38" s="39">
        <v>153</v>
      </c>
      <c r="H38" s="40">
        <v>51.84</v>
      </c>
      <c r="I38" s="40">
        <v>1659</v>
      </c>
    </row>
    <row r="39" spans="1:10" x14ac:dyDescent="0.2">
      <c r="A39" s="352"/>
      <c r="B39" s="41" t="s">
        <v>377</v>
      </c>
      <c r="C39" s="41" t="s">
        <v>101</v>
      </c>
      <c r="D39" s="42">
        <v>3</v>
      </c>
      <c r="E39" s="42">
        <v>8</v>
      </c>
      <c r="F39" s="42">
        <v>156</v>
      </c>
      <c r="G39" s="42">
        <v>167</v>
      </c>
      <c r="H39" s="43">
        <v>50.44</v>
      </c>
      <c r="I39" s="43">
        <v>1614</v>
      </c>
    </row>
    <row r="40" spans="1:10" x14ac:dyDescent="0.2">
      <c r="A40" s="352"/>
      <c r="B40" s="38" t="s">
        <v>378</v>
      </c>
      <c r="C40" s="38" t="s">
        <v>101</v>
      </c>
      <c r="D40" s="39">
        <v>3</v>
      </c>
      <c r="E40" s="39">
        <v>9</v>
      </c>
      <c r="F40" s="39">
        <v>151</v>
      </c>
      <c r="G40" s="39">
        <v>163</v>
      </c>
      <c r="H40" s="40">
        <v>55.72</v>
      </c>
      <c r="I40" s="40">
        <v>1783</v>
      </c>
    </row>
    <row r="41" spans="1:10" x14ac:dyDescent="0.2">
      <c r="A41" s="352"/>
      <c r="B41" s="41" t="s">
        <v>235</v>
      </c>
      <c r="C41" s="41" t="s">
        <v>101</v>
      </c>
      <c r="D41" s="42">
        <v>5</v>
      </c>
      <c r="E41" s="42">
        <v>11</v>
      </c>
      <c r="F41" s="42">
        <v>218</v>
      </c>
      <c r="G41" s="42">
        <v>234</v>
      </c>
      <c r="H41" s="43">
        <v>67.28</v>
      </c>
      <c r="I41" s="43">
        <v>2153</v>
      </c>
    </row>
    <row r="42" spans="1:10" x14ac:dyDescent="0.2">
      <c r="A42" s="352">
        <v>2019</v>
      </c>
      <c r="B42" s="38" t="s">
        <v>149</v>
      </c>
      <c r="C42" s="38" t="s">
        <v>101</v>
      </c>
      <c r="D42" s="39">
        <v>16</v>
      </c>
      <c r="E42" s="39">
        <v>13</v>
      </c>
      <c r="F42" s="39">
        <v>148</v>
      </c>
      <c r="G42" s="39">
        <v>177</v>
      </c>
      <c r="H42" s="40">
        <v>57.78</v>
      </c>
      <c r="I42" s="40">
        <v>1849</v>
      </c>
    </row>
    <row r="43" spans="1:10" x14ac:dyDescent="0.2">
      <c r="A43" s="352"/>
      <c r="B43" s="41" t="s">
        <v>150</v>
      </c>
      <c r="C43" s="41" t="s">
        <v>101</v>
      </c>
      <c r="D43" s="42">
        <v>5</v>
      </c>
      <c r="E43" s="42">
        <v>16</v>
      </c>
      <c r="F43" s="42">
        <v>107</v>
      </c>
      <c r="G43" s="42">
        <v>128</v>
      </c>
      <c r="H43" s="43">
        <v>45.47</v>
      </c>
      <c r="I43" s="43">
        <v>1455</v>
      </c>
    </row>
    <row r="44" spans="1:10" x14ac:dyDescent="0.2">
      <c r="A44" s="352"/>
      <c r="B44" s="38" t="s">
        <v>151</v>
      </c>
      <c r="C44" s="38" t="s">
        <v>101</v>
      </c>
      <c r="D44" s="39">
        <v>2</v>
      </c>
      <c r="E44" s="39">
        <v>10</v>
      </c>
      <c r="F44" s="39">
        <v>159</v>
      </c>
      <c r="G44" s="39">
        <v>171</v>
      </c>
      <c r="H44" s="40">
        <v>67.5</v>
      </c>
      <c r="I44" s="40">
        <v>2160</v>
      </c>
      <c r="J44" s="47"/>
    </row>
    <row r="45" spans="1:10" x14ac:dyDescent="0.2">
      <c r="A45" s="352"/>
      <c r="B45" s="41" t="s">
        <v>152</v>
      </c>
      <c r="C45" s="41" t="s">
        <v>101</v>
      </c>
      <c r="D45" s="42">
        <v>5</v>
      </c>
      <c r="E45" s="42">
        <v>3</v>
      </c>
      <c r="F45" s="42">
        <v>98</v>
      </c>
      <c r="G45" s="42">
        <v>106</v>
      </c>
      <c r="H45" s="43">
        <v>39.06</v>
      </c>
      <c r="I45" s="43">
        <v>1250</v>
      </c>
      <c r="J45" s="47"/>
    </row>
    <row r="46" spans="1:10" x14ac:dyDescent="0.2">
      <c r="A46" s="352"/>
      <c r="B46" s="38" t="s">
        <v>153</v>
      </c>
      <c r="C46" s="38" t="s">
        <v>101</v>
      </c>
      <c r="D46" s="39">
        <v>4</v>
      </c>
      <c r="E46" s="39">
        <v>1</v>
      </c>
      <c r="F46" s="39">
        <v>97</v>
      </c>
      <c r="G46" s="39">
        <v>102</v>
      </c>
      <c r="H46" s="40">
        <v>35.47</v>
      </c>
      <c r="I46" s="40">
        <v>1135</v>
      </c>
    </row>
    <row r="47" spans="1:10" x14ac:dyDescent="0.2">
      <c r="A47" s="352"/>
      <c r="B47" s="41" t="s">
        <v>154</v>
      </c>
      <c r="C47" s="41" t="s">
        <v>101</v>
      </c>
      <c r="D47" s="42">
        <v>2</v>
      </c>
      <c r="E47" s="42">
        <v>2</v>
      </c>
      <c r="F47" s="42">
        <v>217</v>
      </c>
      <c r="G47" s="42">
        <v>221</v>
      </c>
      <c r="H47" s="43">
        <v>77.84</v>
      </c>
      <c r="I47" s="43">
        <v>2491</v>
      </c>
    </row>
    <row r="48" spans="1:10" x14ac:dyDescent="0.2">
      <c r="A48" s="352"/>
      <c r="B48" s="38" t="s">
        <v>155</v>
      </c>
      <c r="C48" s="38" t="s">
        <v>101</v>
      </c>
      <c r="D48" s="39">
        <v>1</v>
      </c>
      <c r="E48" s="39">
        <v>8</v>
      </c>
      <c r="F48" s="39">
        <v>176</v>
      </c>
      <c r="G48" s="39">
        <v>185</v>
      </c>
      <c r="H48" s="40">
        <v>64.63</v>
      </c>
      <c r="I48" s="40">
        <v>2068</v>
      </c>
    </row>
    <row r="49" spans="1:9" x14ac:dyDescent="0.2">
      <c r="A49" s="352"/>
      <c r="B49" s="41" t="s">
        <v>224</v>
      </c>
      <c r="C49" s="41" t="s">
        <v>101</v>
      </c>
      <c r="D49" s="42">
        <v>1</v>
      </c>
      <c r="E49" s="42">
        <v>4</v>
      </c>
      <c r="F49" s="42">
        <v>156</v>
      </c>
      <c r="G49" s="42">
        <v>161</v>
      </c>
      <c r="H49" s="43">
        <v>57.09</v>
      </c>
      <c r="I49" s="43">
        <v>1827</v>
      </c>
    </row>
    <row r="50" spans="1:9" x14ac:dyDescent="0.2">
      <c r="A50" s="352"/>
      <c r="B50" s="38" t="s">
        <v>225</v>
      </c>
      <c r="C50" s="38" t="s">
        <v>101</v>
      </c>
      <c r="D50" s="39">
        <v>2</v>
      </c>
      <c r="E50" s="39">
        <v>6</v>
      </c>
      <c r="F50" s="39">
        <v>238</v>
      </c>
      <c r="G50" s="39">
        <v>246</v>
      </c>
      <c r="H50" s="44">
        <v>77.06</v>
      </c>
      <c r="I50" s="40">
        <v>2466</v>
      </c>
    </row>
  </sheetData>
  <mergeCells count="5">
    <mergeCell ref="A6:A17"/>
    <mergeCell ref="A18:A29"/>
    <mergeCell ref="A30:A41"/>
    <mergeCell ref="A42:A50"/>
    <mergeCell ref="H1:I1"/>
  </mergeCells>
  <hyperlinks>
    <hyperlink ref="H1:I1" location="Index!A1" display="Regresar al Índice"/>
  </hyperlinks>
  <pageMargins left="0.7" right="0.7" top="0.75" bottom="0.75" header="0.3" footer="0.3"/>
  <pageSetup orientation="portrait" horizontalDpi="300" verticalDpi="30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FF0000"/>
  </sheetPr>
  <dimension ref="A1:I39"/>
  <sheetViews>
    <sheetView workbookViewId="0">
      <selection activeCell="A2" sqref="A2"/>
    </sheetView>
  </sheetViews>
  <sheetFormatPr baseColWidth="10" defaultColWidth="11.42578125" defaultRowHeight="12.75" x14ac:dyDescent="0.2"/>
  <cols>
    <col min="1" max="1" width="11.42578125" style="45"/>
    <col min="2" max="2" width="22.85546875" style="45" customWidth="1"/>
    <col min="3" max="3" width="30.42578125" style="45" customWidth="1"/>
    <col min="4" max="4" width="11.42578125" style="45"/>
    <col min="5" max="5" width="33.28515625" style="45" customWidth="1"/>
    <col min="6" max="16384" width="11.42578125" style="45"/>
  </cols>
  <sheetData>
    <row r="1" spans="1:9" ht="15" x14ac:dyDescent="0.25">
      <c r="A1" s="148" t="s">
        <v>1213</v>
      </c>
      <c r="H1" s="330" t="s">
        <v>133</v>
      </c>
      <c r="I1" s="330"/>
    </row>
    <row r="2" spans="1:9" x14ac:dyDescent="0.2">
      <c r="A2" s="148" t="s">
        <v>379</v>
      </c>
    </row>
    <row r="6" spans="1:9" x14ac:dyDescent="0.2">
      <c r="B6" s="45" t="s">
        <v>708</v>
      </c>
      <c r="C6" s="45" t="s">
        <v>372</v>
      </c>
      <c r="D6" s="45" t="s">
        <v>373</v>
      </c>
      <c r="E6" s="45" t="s">
        <v>777</v>
      </c>
    </row>
    <row r="7" spans="1:9" x14ac:dyDescent="0.2">
      <c r="A7" s="45" t="s">
        <v>97</v>
      </c>
      <c r="B7" s="45">
        <v>18</v>
      </c>
      <c r="C7" s="45">
        <v>0</v>
      </c>
      <c r="D7" s="45">
        <v>0</v>
      </c>
      <c r="E7" s="45">
        <v>18</v>
      </c>
    </row>
    <row r="8" spans="1:9" x14ac:dyDescent="0.2">
      <c r="A8" s="45" t="s">
        <v>115</v>
      </c>
      <c r="B8" s="45">
        <v>34</v>
      </c>
      <c r="C8" s="45">
        <v>1</v>
      </c>
      <c r="D8" s="45">
        <v>0</v>
      </c>
      <c r="E8" s="45">
        <v>33</v>
      </c>
    </row>
    <row r="9" spans="1:9" x14ac:dyDescent="0.2">
      <c r="A9" s="45" t="s">
        <v>113</v>
      </c>
      <c r="B9" s="45">
        <v>6</v>
      </c>
      <c r="C9" s="45">
        <v>0</v>
      </c>
      <c r="D9" s="45">
        <v>0</v>
      </c>
      <c r="E9" s="45">
        <v>6</v>
      </c>
    </row>
    <row r="10" spans="1:9" x14ac:dyDescent="0.2">
      <c r="A10" s="45" t="s">
        <v>94</v>
      </c>
      <c r="B10" s="45">
        <v>1</v>
      </c>
      <c r="C10" s="45">
        <v>0</v>
      </c>
      <c r="D10" s="45">
        <v>0</v>
      </c>
      <c r="E10" s="45">
        <v>1</v>
      </c>
    </row>
    <row r="11" spans="1:9" x14ac:dyDescent="0.2">
      <c r="A11" s="45" t="s">
        <v>125</v>
      </c>
      <c r="B11" s="45">
        <v>27</v>
      </c>
      <c r="C11" s="45">
        <v>0</v>
      </c>
      <c r="D11" s="45">
        <v>1</v>
      </c>
      <c r="E11" s="45">
        <v>26</v>
      </c>
    </row>
    <row r="12" spans="1:9" x14ac:dyDescent="0.2">
      <c r="A12" s="45" t="s">
        <v>117</v>
      </c>
      <c r="B12" s="45">
        <v>13</v>
      </c>
      <c r="C12" s="45">
        <v>0</v>
      </c>
      <c r="D12" s="45">
        <v>1</v>
      </c>
      <c r="E12" s="45">
        <v>12</v>
      </c>
    </row>
    <row r="13" spans="1:9" x14ac:dyDescent="0.2">
      <c r="A13" s="45" t="s">
        <v>93</v>
      </c>
      <c r="B13" s="45">
        <v>8</v>
      </c>
      <c r="C13" s="45">
        <v>0</v>
      </c>
      <c r="D13" s="45">
        <v>0</v>
      </c>
      <c r="E13" s="45">
        <v>8</v>
      </c>
    </row>
    <row r="14" spans="1:9" x14ac:dyDescent="0.2">
      <c r="A14" s="45" t="s">
        <v>116</v>
      </c>
      <c r="B14" s="45">
        <v>24</v>
      </c>
      <c r="C14" s="45">
        <v>0</v>
      </c>
      <c r="D14" s="45">
        <v>0</v>
      </c>
      <c r="E14" s="45">
        <v>24</v>
      </c>
    </row>
    <row r="15" spans="1:9" x14ac:dyDescent="0.2">
      <c r="A15" s="45" t="s">
        <v>103</v>
      </c>
      <c r="B15" s="45">
        <v>826</v>
      </c>
      <c r="C15" s="45">
        <v>15</v>
      </c>
      <c r="D15" s="45">
        <v>47</v>
      </c>
      <c r="E15" s="45">
        <v>764</v>
      </c>
    </row>
    <row r="16" spans="1:9" x14ac:dyDescent="0.2">
      <c r="A16" s="45" t="s">
        <v>110</v>
      </c>
      <c r="B16" s="45">
        <v>6</v>
      </c>
      <c r="C16" s="45">
        <v>0</v>
      </c>
      <c r="D16" s="45">
        <v>0</v>
      </c>
      <c r="E16" s="45">
        <v>6</v>
      </c>
    </row>
    <row r="17" spans="1:5" x14ac:dyDescent="0.2">
      <c r="A17" s="45" t="s">
        <v>98</v>
      </c>
      <c r="B17" s="45">
        <v>72</v>
      </c>
      <c r="C17" s="45">
        <v>2</v>
      </c>
      <c r="D17" s="45">
        <v>3</v>
      </c>
      <c r="E17" s="45">
        <v>67</v>
      </c>
    </row>
    <row r="18" spans="1:5" x14ac:dyDescent="0.2">
      <c r="A18" s="45" t="s">
        <v>106</v>
      </c>
      <c r="B18" s="45">
        <v>3</v>
      </c>
      <c r="C18" s="45">
        <v>0</v>
      </c>
      <c r="D18" s="45">
        <v>0</v>
      </c>
      <c r="E18" s="45">
        <v>3</v>
      </c>
    </row>
    <row r="19" spans="1:5" x14ac:dyDescent="0.2">
      <c r="A19" s="45" t="s">
        <v>102</v>
      </c>
      <c r="B19" s="45">
        <v>21</v>
      </c>
      <c r="C19" s="45">
        <v>0</v>
      </c>
      <c r="D19" s="45">
        <v>1</v>
      </c>
      <c r="E19" s="45">
        <v>20</v>
      </c>
    </row>
    <row r="20" spans="1:5" x14ac:dyDescent="0.2">
      <c r="A20" s="46" t="s">
        <v>101</v>
      </c>
      <c r="B20" s="46">
        <v>246</v>
      </c>
      <c r="C20" s="46">
        <v>2</v>
      </c>
      <c r="D20" s="46">
        <v>6</v>
      </c>
      <c r="E20" s="46">
        <v>238</v>
      </c>
    </row>
    <row r="21" spans="1:5" x14ac:dyDescent="0.2">
      <c r="A21" s="45" t="s">
        <v>95</v>
      </c>
      <c r="B21" s="45">
        <v>406</v>
      </c>
      <c r="C21" s="45">
        <v>4</v>
      </c>
      <c r="D21" s="45">
        <v>6</v>
      </c>
      <c r="E21" s="45">
        <v>396</v>
      </c>
    </row>
    <row r="22" spans="1:5" x14ac:dyDescent="0.2">
      <c r="A22" s="45" t="s">
        <v>122</v>
      </c>
      <c r="B22" s="45">
        <v>114</v>
      </c>
      <c r="C22" s="45">
        <v>0</v>
      </c>
      <c r="D22" s="45">
        <v>3</v>
      </c>
      <c r="E22" s="45">
        <v>111</v>
      </c>
    </row>
    <row r="23" spans="1:5" x14ac:dyDescent="0.2">
      <c r="A23" s="45" t="s">
        <v>105</v>
      </c>
      <c r="B23" s="45">
        <v>38</v>
      </c>
      <c r="C23" s="45">
        <v>0</v>
      </c>
      <c r="D23" s="45">
        <v>5</v>
      </c>
      <c r="E23" s="45">
        <v>33</v>
      </c>
    </row>
    <row r="24" spans="1:5" x14ac:dyDescent="0.2">
      <c r="A24" s="45" t="s">
        <v>108</v>
      </c>
      <c r="B24" s="45">
        <v>1</v>
      </c>
      <c r="C24" s="45">
        <v>0</v>
      </c>
      <c r="D24" s="45">
        <v>0</v>
      </c>
      <c r="E24" s="45">
        <v>1</v>
      </c>
    </row>
    <row r="25" spans="1:5" x14ac:dyDescent="0.2">
      <c r="A25" s="45" t="s">
        <v>119</v>
      </c>
      <c r="B25" s="45">
        <v>179</v>
      </c>
      <c r="C25" s="45">
        <v>0</v>
      </c>
      <c r="D25" s="45">
        <v>11</v>
      </c>
      <c r="E25" s="45">
        <v>168</v>
      </c>
    </row>
    <row r="26" spans="1:5" x14ac:dyDescent="0.2">
      <c r="A26" s="45" t="s">
        <v>96</v>
      </c>
      <c r="B26" s="45">
        <v>69</v>
      </c>
      <c r="C26" s="45">
        <v>0</v>
      </c>
      <c r="D26" s="45">
        <v>0</v>
      </c>
      <c r="E26" s="45">
        <v>69</v>
      </c>
    </row>
    <row r="27" spans="1:5" x14ac:dyDescent="0.2">
      <c r="A27" s="45" t="s">
        <v>107</v>
      </c>
      <c r="B27" s="45">
        <v>66</v>
      </c>
      <c r="C27" s="45">
        <v>0</v>
      </c>
      <c r="D27" s="45">
        <v>3</v>
      </c>
      <c r="E27" s="45">
        <v>63</v>
      </c>
    </row>
    <row r="28" spans="1:5" x14ac:dyDescent="0.2">
      <c r="A28" s="45" t="s">
        <v>124</v>
      </c>
      <c r="B28" s="45">
        <v>63</v>
      </c>
      <c r="C28" s="45">
        <v>1</v>
      </c>
      <c r="D28" s="45">
        <v>5</v>
      </c>
      <c r="E28" s="45">
        <v>57</v>
      </c>
    </row>
    <row r="29" spans="1:5" x14ac:dyDescent="0.2">
      <c r="A29" s="45" t="s">
        <v>111</v>
      </c>
      <c r="B29" s="45">
        <v>14</v>
      </c>
      <c r="C29" s="45">
        <v>0</v>
      </c>
      <c r="D29" s="45">
        <v>0</v>
      </c>
      <c r="E29" s="45">
        <v>14</v>
      </c>
    </row>
    <row r="30" spans="1:5" x14ac:dyDescent="0.2">
      <c r="A30" s="45" t="s">
        <v>99</v>
      </c>
      <c r="B30" s="45">
        <v>40</v>
      </c>
      <c r="C30" s="45">
        <v>0</v>
      </c>
      <c r="D30" s="45">
        <v>2</v>
      </c>
      <c r="E30" s="45">
        <v>38</v>
      </c>
    </row>
    <row r="31" spans="1:5" x14ac:dyDescent="0.2">
      <c r="A31" s="45" t="s">
        <v>120</v>
      </c>
      <c r="B31" s="45">
        <v>33</v>
      </c>
      <c r="C31" s="45">
        <v>1</v>
      </c>
      <c r="D31" s="45">
        <v>2</v>
      </c>
      <c r="E31" s="45">
        <v>30</v>
      </c>
    </row>
    <row r="32" spans="1:5" x14ac:dyDescent="0.2">
      <c r="A32" s="45" t="s">
        <v>100</v>
      </c>
      <c r="B32" s="45">
        <v>28</v>
      </c>
      <c r="C32" s="45">
        <v>0</v>
      </c>
      <c r="D32" s="45">
        <v>1</v>
      </c>
      <c r="E32" s="45">
        <v>27</v>
      </c>
    </row>
    <row r="33" spans="1:5" x14ac:dyDescent="0.2">
      <c r="A33" s="45" t="s">
        <v>91</v>
      </c>
      <c r="B33" s="45">
        <v>13</v>
      </c>
      <c r="C33" s="45">
        <v>0</v>
      </c>
      <c r="D33" s="45">
        <v>0</v>
      </c>
      <c r="E33" s="45">
        <v>13</v>
      </c>
    </row>
    <row r="34" spans="1:5" x14ac:dyDescent="0.2">
      <c r="A34" s="45" t="s">
        <v>109</v>
      </c>
      <c r="B34" s="45">
        <v>19</v>
      </c>
      <c r="C34" s="45">
        <v>0</v>
      </c>
      <c r="D34" s="45">
        <v>1</v>
      </c>
      <c r="E34" s="45">
        <v>18</v>
      </c>
    </row>
    <row r="35" spans="1:5" x14ac:dyDescent="0.2">
      <c r="A35" s="45" t="s">
        <v>114</v>
      </c>
      <c r="B35" s="45">
        <v>8</v>
      </c>
      <c r="C35" s="45">
        <v>0</v>
      </c>
      <c r="D35" s="45">
        <v>0</v>
      </c>
      <c r="E35" s="45">
        <v>8</v>
      </c>
    </row>
    <row r="36" spans="1:5" x14ac:dyDescent="0.2">
      <c r="A36" s="45" t="s">
        <v>126</v>
      </c>
      <c r="B36" s="45">
        <v>36</v>
      </c>
      <c r="C36" s="45">
        <v>0</v>
      </c>
      <c r="D36" s="45">
        <v>1</v>
      </c>
      <c r="E36" s="45">
        <v>35</v>
      </c>
    </row>
    <row r="37" spans="1:5" x14ac:dyDescent="0.2">
      <c r="A37" s="45" t="s">
        <v>118</v>
      </c>
      <c r="B37" s="45">
        <v>27</v>
      </c>
      <c r="C37" s="45">
        <v>0</v>
      </c>
      <c r="D37" s="45">
        <v>2</v>
      </c>
      <c r="E37" s="45">
        <v>25</v>
      </c>
    </row>
    <row r="38" spans="1:5" x14ac:dyDescent="0.2">
      <c r="A38" s="45" t="s">
        <v>92</v>
      </c>
      <c r="B38" s="45">
        <v>7</v>
      </c>
      <c r="C38" s="45">
        <v>0</v>
      </c>
      <c r="D38" s="45">
        <v>0</v>
      </c>
      <c r="E38" s="45">
        <v>7</v>
      </c>
    </row>
    <row r="39" spans="1:5" x14ac:dyDescent="0.2">
      <c r="A39" s="216" t="s">
        <v>123</v>
      </c>
      <c r="B39" s="218">
        <v>2466</v>
      </c>
      <c r="C39" s="218">
        <v>26</v>
      </c>
      <c r="D39" s="218">
        <v>101</v>
      </c>
      <c r="E39" s="218">
        <v>2339</v>
      </c>
    </row>
  </sheetData>
  <mergeCells count="1">
    <mergeCell ref="H1:I1"/>
  </mergeCells>
  <hyperlinks>
    <hyperlink ref="H1:I1" location="Index!A1" display="Regresar al Índice"/>
  </hyperlinks>
  <pageMargins left="0.7" right="0.7" top="0.75" bottom="0.75" header="0.3" footer="0.3"/>
  <pageSetup orientation="portrait" horizontalDpi="300" verticalDpi="30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FF0000"/>
  </sheetPr>
  <dimension ref="A1:I39"/>
  <sheetViews>
    <sheetView workbookViewId="0">
      <selection activeCell="A3" sqref="A3"/>
    </sheetView>
  </sheetViews>
  <sheetFormatPr baseColWidth="10" defaultColWidth="11.42578125" defaultRowHeight="12.75" x14ac:dyDescent="0.2"/>
  <cols>
    <col min="1" max="16384" width="11.42578125" style="45"/>
  </cols>
  <sheetData>
    <row r="1" spans="1:9" ht="15" x14ac:dyDescent="0.25">
      <c r="A1" s="148" t="s">
        <v>1201</v>
      </c>
      <c r="H1" s="330" t="s">
        <v>133</v>
      </c>
      <c r="I1" s="330"/>
    </row>
    <row r="2" spans="1:9" x14ac:dyDescent="0.2">
      <c r="A2" s="148" t="s">
        <v>379</v>
      </c>
    </row>
    <row r="6" spans="1:9" x14ac:dyDescent="0.2">
      <c r="B6" s="45" t="s">
        <v>708</v>
      </c>
      <c r="C6" s="45" t="s">
        <v>372</v>
      </c>
      <c r="D6" s="45" t="s">
        <v>373</v>
      </c>
      <c r="E6" s="45" t="s">
        <v>374</v>
      </c>
    </row>
    <row r="7" spans="1:9" x14ac:dyDescent="0.2">
      <c r="A7" s="45" t="s">
        <v>94</v>
      </c>
      <c r="B7" s="45">
        <v>1</v>
      </c>
      <c r="C7" s="45">
        <v>0</v>
      </c>
      <c r="D7" s="45">
        <v>0</v>
      </c>
      <c r="E7" s="45">
        <v>1</v>
      </c>
    </row>
    <row r="8" spans="1:9" x14ac:dyDescent="0.2">
      <c r="A8" s="45" t="s">
        <v>108</v>
      </c>
      <c r="B8" s="45">
        <v>1</v>
      </c>
      <c r="C8" s="45">
        <v>0</v>
      </c>
      <c r="D8" s="45">
        <v>0</v>
      </c>
      <c r="E8" s="45">
        <v>1</v>
      </c>
    </row>
    <row r="9" spans="1:9" x14ac:dyDescent="0.2">
      <c r="A9" s="45" t="s">
        <v>106</v>
      </c>
      <c r="B9" s="45">
        <v>3</v>
      </c>
      <c r="C9" s="45">
        <v>0</v>
      </c>
      <c r="D9" s="45">
        <v>0</v>
      </c>
      <c r="E9" s="45">
        <v>3</v>
      </c>
    </row>
    <row r="10" spans="1:9" x14ac:dyDescent="0.2">
      <c r="A10" s="45" t="s">
        <v>113</v>
      </c>
      <c r="B10" s="45">
        <v>6</v>
      </c>
      <c r="C10" s="45">
        <v>0</v>
      </c>
      <c r="D10" s="45">
        <v>0</v>
      </c>
      <c r="E10" s="45">
        <v>6</v>
      </c>
    </row>
    <row r="11" spans="1:9" x14ac:dyDescent="0.2">
      <c r="A11" s="45" t="s">
        <v>110</v>
      </c>
      <c r="B11" s="45">
        <v>6</v>
      </c>
      <c r="C11" s="45">
        <v>0</v>
      </c>
      <c r="D11" s="45">
        <v>0</v>
      </c>
      <c r="E11" s="45">
        <v>6</v>
      </c>
    </row>
    <row r="12" spans="1:9" x14ac:dyDescent="0.2">
      <c r="A12" s="45" t="s">
        <v>92</v>
      </c>
      <c r="B12" s="45">
        <v>7</v>
      </c>
      <c r="C12" s="45">
        <v>0</v>
      </c>
      <c r="D12" s="45">
        <v>0</v>
      </c>
      <c r="E12" s="45">
        <v>7</v>
      </c>
    </row>
    <row r="13" spans="1:9" x14ac:dyDescent="0.2">
      <c r="A13" s="45" t="s">
        <v>93</v>
      </c>
      <c r="B13" s="45">
        <v>8</v>
      </c>
      <c r="C13" s="45">
        <v>0</v>
      </c>
      <c r="D13" s="45">
        <v>0</v>
      </c>
      <c r="E13" s="45">
        <v>8</v>
      </c>
    </row>
    <row r="14" spans="1:9" x14ac:dyDescent="0.2">
      <c r="A14" s="45" t="s">
        <v>114</v>
      </c>
      <c r="B14" s="45">
        <v>8</v>
      </c>
      <c r="C14" s="45">
        <v>0</v>
      </c>
      <c r="D14" s="45">
        <v>0</v>
      </c>
      <c r="E14" s="45">
        <v>8</v>
      </c>
    </row>
    <row r="15" spans="1:9" x14ac:dyDescent="0.2">
      <c r="A15" s="45" t="s">
        <v>117</v>
      </c>
      <c r="B15" s="45">
        <v>13</v>
      </c>
      <c r="C15" s="45">
        <v>0</v>
      </c>
      <c r="D15" s="45">
        <v>1</v>
      </c>
      <c r="E15" s="45">
        <v>12</v>
      </c>
    </row>
    <row r="16" spans="1:9" x14ac:dyDescent="0.2">
      <c r="A16" s="45" t="s">
        <v>91</v>
      </c>
      <c r="B16" s="45">
        <v>13</v>
      </c>
      <c r="C16" s="45">
        <v>0</v>
      </c>
      <c r="D16" s="45">
        <v>0</v>
      </c>
      <c r="E16" s="45">
        <v>13</v>
      </c>
    </row>
    <row r="17" spans="1:5" x14ac:dyDescent="0.2">
      <c r="A17" s="45" t="s">
        <v>111</v>
      </c>
      <c r="B17" s="45">
        <v>14</v>
      </c>
      <c r="C17" s="45">
        <v>0</v>
      </c>
      <c r="D17" s="45">
        <v>0</v>
      </c>
      <c r="E17" s="45">
        <v>14</v>
      </c>
    </row>
    <row r="18" spans="1:5" x14ac:dyDescent="0.2">
      <c r="A18" s="45" t="s">
        <v>97</v>
      </c>
      <c r="B18" s="45">
        <v>18</v>
      </c>
      <c r="C18" s="45">
        <v>0</v>
      </c>
      <c r="D18" s="45">
        <v>0</v>
      </c>
      <c r="E18" s="45">
        <v>18</v>
      </c>
    </row>
    <row r="19" spans="1:5" x14ac:dyDescent="0.2">
      <c r="A19" s="45" t="s">
        <v>109</v>
      </c>
      <c r="B19" s="45">
        <v>19</v>
      </c>
      <c r="C19" s="45">
        <v>0</v>
      </c>
      <c r="D19" s="45">
        <v>1</v>
      </c>
      <c r="E19" s="45">
        <v>18</v>
      </c>
    </row>
    <row r="20" spans="1:5" x14ac:dyDescent="0.2">
      <c r="A20" s="45" t="s">
        <v>102</v>
      </c>
      <c r="B20" s="45">
        <v>21</v>
      </c>
      <c r="C20" s="45">
        <v>0</v>
      </c>
      <c r="D20" s="45">
        <v>1</v>
      </c>
      <c r="E20" s="45">
        <v>20</v>
      </c>
    </row>
    <row r="21" spans="1:5" x14ac:dyDescent="0.2">
      <c r="A21" s="45" t="s">
        <v>116</v>
      </c>
      <c r="B21" s="45">
        <v>24</v>
      </c>
      <c r="C21" s="45">
        <v>0</v>
      </c>
      <c r="D21" s="45">
        <v>0</v>
      </c>
      <c r="E21" s="45">
        <v>24</v>
      </c>
    </row>
    <row r="22" spans="1:5" x14ac:dyDescent="0.2">
      <c r="A22" s="45" t="s">
        <v>125</v>
      </c>
      <c r="B22" s="45">
        <v>27</v>
      </c>
      <c r="C22" s="45">
        <v>0</v>
      </c>
      <c r="D22" s="45">
        <v>1</v>
      </c>
      <c r="E22" s="45">
        <v>26</v>
      </c>
    </row>
    <row r="23" spans="1:5" x14ac:dyDescent="0.2">
      <c r="A23" s="45" t="s">
        <v>118</v>
      </c>
      <c r="B23" s="45">
        <v>27</v>
      </c>
      <c r="C23" s="45">
        <v>0</v>
      </c>
      <c r="D23" s="45">
        <v>2</v>
      </c>
      <c r="E23" s="45">
        <v>25</v>
      </c>
    </row>
    <row r="24" spans="1:5" x14ac:dyDescent="0.2">
      <c r="A24" s="45" t="s">
        <v>100</v>
      </c>
      <c r="B24" s="45">
        <v>28</v>
      </c>
      <c r="C24" s="45">
        <v>0</v>
      </c>
      <c r="D24" s="45">
        <v>1</v>
      </c>
      <c r="E24" s="45">
        <v>27</v>
      </c>
    </row>
    <row r="25" spans="1:5" x14ac:dyDescent="0.2">
      <c r="A25" s="45" t="s">
        <v>120</v>
      </c>
      <c r="B25" s="45">
        <v>33</v>
      </c>
      <c r="C25" s="45">
        <v>1</v>
      </c>
      <c r="D25" s="45">
        <v>2</v>
      </c>
      <c r="E25" s="45">
        <v>30</v>
      </c>
    </row>
    <row r="26" spans="1:5" x14ac:dyDescent="0.2">
      <c r="A26" s="45" t="s">
        <v>115</v>
      </c>
      <c r="B26" s="45">
        <v>34</v>
      </c>
      <c r="C26" s="45">
        <v>1</v>
      </c>
      <c r="D26" s="45">
        <v>0</v>
      </c>
      <c r="E26" s="45">
        <v>33</v>
      </c>
    </row>
    <row r="27" spans="1:5" x14ac:dyDescent="0.2">
      <c r="A27" s="45" t="s">
        <v>126</v>
      </c>
      <c r="B27" s="45">
        <v>36</v>
      </c>
      <c r="C27" s="45">
        <v>0</v>
      </c>
      <c r="D27" s="45">
        <v>1</v>
      </c>
      <c r="E27" s="45">
        <v>35</v>
      </c>
    </row>
    <row r="28" spans="1:5" x14ac:dyDescent="0.2">
      <c r="A28" s="45" t="s">
        <v>105</v>
      </c>
      <c r="B28" s="45">
        <v>38</v>
      </c>
      <c r="C28" s="45">
        <v>0</v>
      </c>
      <c r="D28" s="45">
        <v>5</v>
      </c>
      <c r="E28" s="45">
        <v>33</v>
      </c>
    </row>
    <row r="29" spans="1:5" x14ac:dyDescent="0.2">
      <c r="A29" s="45" t="s">
        <v>99</v>
      </c>
      <c r="B29" s="45">
        <v>40</v>
      </c>
      <c r="C29" s="45">
        <v>0</v>
      </c>
      <c r="D29" s="45">
        <v>2</v>
      </c>
      <c r="E29" s="45">
        <v>38</v>
      </c>
    </row>
    <row r="30" spans="1:5" x14ac:dyDescent="0.2">
      <c r="A30" s="45" t="s">
        <v>124</v>
      </c>
      <c r="B30" s="45">
        <v>63</v>
      </c>
      <c r="C30" s="45">
        <v>1</v>
      </c>
      <c r="D30" s="45">
        <v>5</v>
      </c>
      <c r="E30" s="45">
        <v>57</v>
      </c>
    </row>
    <row r="31" spans="1:5" x14ac:dyDescent="0.2">
      <c r="A31" s="45" t="s">
        <v>107</v>
      </c>
      <c r="B31" s="45">
        <v>66</v>
      </c>
      <c r="C31" s="45">
        <v>0</v>
      </c>
      <c r="D31" s="45">
        <v>3</v>
      </c>
      <c r="E31" s="45">
        <v>63</v>
      </c>
    </row>
    <row r="32" spans="1:5" x14ac:dyDescent="0.2">
      <c r="A32" s="45" t="s">
        <v>96</v>
      </c>
      <c r="B32" s="45">
        <v>69</v>
      </c>
      <c r="C32" s="45">
        <v>0</v>
      </c>
      <c r="D32" s="45">
        <v>0</v>
      </c>
      <c r="E32" s="45">
        <v>69</v>
      </c>
    </row>
    <row r="33" spans="1:5" x14ac:dyDescent="0.2">
      <c r="A33" s="45" t="s">
        <v>98</v>
      </c>
      <c r="B33" s="45">
        <v>72</v>
      </c>
      <c r="C33" s="45">
        <v>2</v>
      </c>
      <c r="D33" s="45">
        <v>3</v>
      </c>
      <c r="E33" s="45">
        <v>67</v>
      </c>
    </row>
    <row r="34" spans="1:5" x14ac:dyDescent="0.2">
      <c r="A34" s="45" t="s">
        <v>122</v>
      </c>
      <c r="B34" s="45">
        <v>114</v>
      </c>
      <c r="C34" s="45">
        <v>0</v>
      </c>
      <c r="D34" s="45">
        <v>3</v>
      </c>
      <c r="E34" s="45">
        <v>111</v>
      </c>
    </row>
    <row r="35" spans="1:5" x14ac:dyDescent="0.2">
      <c r="A35" s="45" t="s">
        <v>119</v>
      </c>
      <c r="B35" s="45">
        <v>179</v>
      </c>
      <c r="C35" s="45">
        <v>0</v>
      </c>
      <c r="D35" s="45">
        <v>11</v>
      </c>
      <c r="E35" s="45">
        <v>168</v>
      </c>
    </row>
    <row r="36" spans="1:5" x14ac:dyDescent="0.2">
      <c r="A36" s="45" t="s">
        <v>101</v>
      </c>
      <c r="B36" s="45">
        <v>246</v>
      </c>
      <c r="C36" s="45">
        <v>2</v>
      </c>
      <c r="D36" s="45">
        <v>6</v>
      </c>
      <c r="E36" s="45">
        <v>238</v>
      </c>
    </row>
    <row r="37" spans="1:5" x14ac:dyDescent="0.2">
      <c r="A37" s="45" t="s">
        <v>95</v>
      </c>
      <c r="B37" s="45">
        <v>406</v>
      </c>
      <c r="C37" s="45">
        <v>4</v>
      </c>
      <c r="D37" s="45">
        <v>6</v>
      </c>
      <c r="E37" s="45">
        <v>396</v>
      </c>
    </row>
    <row r="38" spans="1:5" x14ac:dyDescent="0.2">
      <c r="A38" s="45" t="s">
        <v>103</v>
      </c>
      <c r="B38" s="45">
        <v>826</v>
      </c>
      <c r="C38" s="45">
        <v>15</v>
      </c>
      <c r="D38" s="45">
        <v>47</v>
      </c>
      <c r="E38" s="45">
        <v>764</v>
      </c>
    </row>
    <row r="39" spans="1:5" x14ac:dyDescent="0.2">
      <c r="A39" s="216" t="s">
        <v>123</v>
      </c>
      <c r="B39" s="218">
        <v>2466</v>
      </c>
      <c r="C39" s="218">
        <v>26</v>
      </c>
      <c r="D39" s="218">
        <v>101</v>
      </c>
      <c r="E39" s="218">
        <v>2339</v>
      </c>
    </row>
  </sheetData>
  <mergeCells count="1">
    <mergeCell ref="H1:I1"/>
  </mergeCells>
  <hyperlinks>
    <hyperlink ref="H1:I1" location="Index!A1" display="Regresar al Índice"/>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FF0000"/>
  </sheetPr>
  <dimension ref="A1:I39"/>
  <sheetViews>
    <sheetView workbookViewId="0">
      <selection activeCell="A3" sqref="A3"/>
    </sheetView>
  </sheetViews>
  <sheetFormatPr baseColWidth="10" defaultColWidth="11.42578125" defaultRowHeight="12.75" x14ac:dyDescent="0.2"/>
  <cols>
    <col min="1" max="5" width="11.42578125" style="45"/>
    <col min="6" max="6" width="11.85546875" style="45" bestFit="1" customWidth="1"/>
    <col min="7" max="16384" width="11.42578125" style="45"/>
  </cols>
  <sheetData>
    <row r="1" spans="1:9" ht="15" x14ac:dyDescent="0.25">
      <c r="A1" s="321" t="s">
        <v>1066</v>
      </c>
      <c r="H1" s="330" t="s">
        <v>133</v>
      </c>
      <c r="I1" s="330"/>
    </row>
    <row r="2" spans="1:9" x14ac:dyDescent="0.2">
      <c r="A2" s="148" t="s">
        <v>709</v>
      </c>
    </row>
    <row r="6" spans="1:9" x14ac:dyDescent="0.2">
      <c r="B6" s="45" t="s">
        <v>710</v>
      </c>
      <c r="C6" s="45" t="s">
        <v>708</v>
      </c>
      <c r="D6" s="45" t="s">
        <v>711</v>
      </c>
    </row>
    <row r="7" spans="1:9" x14ac:dyDescent="0.2">
      <c r="A7" s="45" t="s">
        <v>108</v>
      </c>
      <c r="B7" s="47">
        <v>1270646</v>
      </c>
      <c r="C7" s="45">
        <v>1</v>
      </c>
      <c r="D7" s="48">
        <v>0.78700125762800965</v>
      </c>
    </row>
    <row r="8" spans="1:9" x14ac:dyDescent="0.2">
      <c r="A8" s="45" t="s">
        <v>106</v>
      </c>
      <c r="B8" s="47">
        <v>3643974</v>
      </c>
      <c r="C8" s="45">
        <v>3</v>
      </c>
      <c r="D8" s="48">
        <v>0.82327700472067034</v>
      </c>
    </row>
    <row r="9" spans="1:9" x14ac:dyDescent="0.2">
      <c r="A9" s="45" t="s">
        <v>94</v>
      </c>
      <c r="B9" s="47">
        <v>984046</v>
      </c>
      <c r="C9" s="45">
        <v>1</v>
      </c>
      <c r="D9" s="48">
        <v>1.0162126567253971</v>
      </c>
    </row>
    <row r="10" spans="1:9" x14ac:dyDescent="0.2">
      <c r="A10" s="45" t="s">
        <v>93</v>
      </c>
      <c r="B10" s="47">
        <v>5647532</v>
      </c>
      <c r="C10" s="45">
        <v>8</v>
      </c>
      <c r="D10" s="48">
        <v>1.4165479717512004</v>
      </c>
    </row>
    <row r="11" spans="1:9" x14ac:dyDescent="0.2">
      <c r="A11" s="45" t="s">
        <v>110</v>
      </c>
      <c r="B11" s="47">
        <v>1852952</v>
      </c>
      <c r="C11" s="45">
        <v>6</v>
      </c>
      <c r="D11" s="48">
        <v>3.2380763236176651</v>
      </c>
    </row>
    <row r="12" spans="1:9" x14ac:dyDescent="0.2">
      <c r="A12" s="45" t="s">
        <v>92</v>
      </c>
      <c r="B12" s="47">
        <v>1654593</v>
      </c>
      <c r="C12" s="45">
        <v>7</v>
      </c>
      <c r="D12" s="48">
        <v>4.2306476577623622</v>
      </c>
    </row>
    <row r="13" spans="1:9" x14ac:dyDescent="0.2">
      <c r="A13" s="45" t="s">
        <v>126</v>
      </c>
      <c r="B13" s="47">
        <v>8488447</v>
      </c>
      <c r="C13" s="45">
        <v>36</v>
      </c>
      <c r="D13" s="48">
        <v>4.2410584645224274</v>
      </c>
    </row>
    <row r="14" spans="1:9" x14ac:dyDescent="0.2">
      <c r="A14" s="45" t="s">
        <v>91</v>
      </c>
      <c r="B14" s="47">
        <v>2544372</v>
      </c>
      <c r="C14" s="45">
        <v>13</v>
      </c>
      <c r="D14" s="48">
        <v>5.1093157761522292</v>
      </c>
    </row>
    <row r="15" spans="1:9" x14ac:dyDescent="0.2">
      <c r="A15" s="45" t="s">
        <v>109</v>
      </c>
      <c r="B15" s="47">
        <v>3620910</v>
      </c>
      <c r="C15" s="45">
        <v>19</v>
      </c>
      <c r="D15" s="48">
        <v>5.2472997119508635</v>
      </c>
    </row>
    <row r="16" spans="1:9" x14ac:dyDescent="0.2">
      <c r="A16" s="45" t="s">
        <v>114</v>
      </c>
      <c r="B16" s="47">
        <v>1364147</v>
      </c>
      <c r="C16" s="45">
        <v>8</v>
      </c>
      <c r="D16" s="48">
        <v>5.864470617902616</v>
      </c>
    </row>
    <row r="17" spans="1:4" x14ac:dyDescent="0.2">
      <c r="A17" s="45" t="s">
        <v>116</v>
      </c>
      <c r="B17" s="47">
        <v>3765325</v>
      </c>
      <c r="C17" s="45">
        <v>24</v>
      </c>
      <c r="D17" s="48">
        <v>6.3739517837105693</v>
      </c>
    </row>
    <row r="18" spans="1:4" x14ac:dyDescent="0.2">
      <c r="A18" s="45" t="s">
        <v>102</v>
      </c>
      <c r="B18" s="47">
        <v>3050720</v>
      </c>
      <c r="C18" s="45">
        <v>21</v>
      </c>
      <c r="D18" s="48">
        <v>6.8836209157182573</v>
      </c>
    </row>
    <row r="19" spans="1:4" x14ac:dyDescent="0.2">
      <c r="A19" s="45" t="s">
        <v>113</v>
      </c>
      <c r="B19" s="47">
        <v>788119</v>
      </c>
      <c r="C19" s="45">
        <v>6</v>
      </c>
      <c r="D19" s="48">
        <v>7.6130635094446397</v>
      </c>
    </row>
    <row r="20" spans="1:4" x14ac:dyDescent="0.2">
      <c r="A20" s="45" t="s">
        <v>111</v>
      </c>
      <c r="B20" s="47">
        <v>1684541</v>
      </c>
      <c r="C20" s="45">
        <v>14</v>
      </c>
      <c r="D20" s="48">
        <v>8.3108692516240321</v>
      </c>
    </row>
    <row r="21" spans="1:4" x14ac:dyDescent="0.2">
      <c r="A21" s="45" t="s">
        <v>125</v>
      </c>
      <c r="B21" s="47">
        <v>3175643</v>
      </c>
      <c r="C21" s="45">
        <v>27</v>
      </c>
      <c r="D21" s="48">
        <v>8.502215141941333</v>
      </c>
    </row>
    <row r="22" spans="1:4" x14ac:dyDescent="0.2">
      <c r="A22" s="45" t="s">
        <v>100</v>
      </c>
      <c r="B22" s="47">
        <v>3037752</v>
      </c>
      <c r="C22" s="45">
        <v>28</v>
      </c>
      <c r="D22" s="48">
        <v>9.2173422978570994</v>
      </c>
    </row>
    <row r="23" spans="1:4" x14ac:dyDescent="0.2">
      <c r="A23" s="45" t="s">
        <v>115</v>
      </c>
      <c r="B23" s="47">
        <v>3578561</v>
      </c>
      <c r="C23" s="45">
        <v>34</v>
      </c>
      <c r="D23" s="48">
        <v>9.5010256916117957</v>
      </c>
    </row>
    <row r="24" spans="1:4" x14ac:dyDescent="0.2">
      <c r="A24" s="45" t="s">
        <v>107</v>
      </c>
      <c r="B24" s="47">
        <v>6542484</v>
      </c>
      <c r="C24" s="45">
        <v>66</v>
      </c>
      <c r="D24" s="48">
        <v>10.087911563864735</v>
      </c>
    </row>
    <row r="25" spans="1:4" x14ac:dyDescent="0.2">
      <c r="A25" s="45" t="s">
        <v>120</v>
      </c>
      <c r="B25" s="47">
        <v>3131012</v>
      </c>
      <c r="C25" s="45">
        <v>33</v>
      </c>
      <c r="D25" s="48">
        <v>10.539723258805779</v>
      </c>
    </row>
    <row r="26" spans="1:4" x14ac:dyDescent="0.2">
      <c r="A26" s="45" t="s">
        <v>98</v>
      </c>
      <c r="B26" s="47">
        <v>6173718</v>
      </c>
      <c r="C26" s="45">
        <v>72</v>
      </c>
      <c r="D26" s="48">
        <v>11.66234026238322</v>
      </c>
    </row>
    <row r="27" spans="1:4" x14ac:dyDescent="0.2">
      <c r="A27" s="45" t="s">
        <v>118</v>
      </c>
      <c r="B27" s="47">
        <v>2233866</v>
      </c>
      <c r="C27" s="45">
        <v>27</v>
      </c>
      <c r="D27" s="48">
        <v>12.086669477936455</v>
      </c>
    </row>
    <row r="28" spans="1:4" x14ac:dyDescent="0.2">
      <c r="A28" s="45" t="s">
        <v>97</v>
      </c>
      <c r="B28" s="47">
        <v>1415421</v>
      </c>
      <c r="C28" s="45">
        <v>18</v>
      </c>
      <c r="D28" s="48">
        <v>12.717064392855553</v>
      </c>
    </row>
    <row r="29" spans="1:4" x14ac:dyDescent="0.2">
      <c r="A29" s="45" t="s">
        <v>99</v>
      </c>
      <c r="B29" s="47">
        <v>2845959</v>
      </c>
      <c r="C29" s="45">
        <v>40</v>
      </c>
      <c r="D29" s="48">
        <v>14.05501625286942</v>
      </c>
    </row>
    <row r="30" spans="1:4" x14ac:dyDescent="0.2">
      <c r="A30" s="45" t="s">
        <v>96</v>
      </c>
      <c r="B30" s="47">
        <v>4120741</v>
      </c>
      <c r="C30" s="45">
        <v>69</v>
      </c>
      <c r="D30" s="48">
        <v>16.744561233040368</v>
      </c>
    </row>
    <row r="31" spans="1:4" x14ac:dyDescent="0.2">
      <c r="A31" s="45" t="s">
        <v>117</v>
      </c>
      <c r="B31" s="47">
        <v>772842</v>
      </c>
      <c r="C31" s="45">
        <v>13</v>
      </c>
      <c r="D31" s="48">
        <v>16.82103198325143</v>
      </c>
    </row>
    <row r="32" spans="1:4" x14ac:dyDescent="0.2">
      <c r="A32" s="45" t="s">
        <v>105</v>
      </c>
      <c r="B32" s="47">
        <v>2022568</v>
      </c>
      <c r="C32" s="45">
        <v>38</v>
      </c>
      <c r="D32" s="48">
        <v>18.787996250311487</v>
      </c>
    </row>
    <row r="33" spans="1:5" x14ac:dyDescent="0.2">
      <c r="A33" s="45" t="s">
        <v>95</v>
      </c>
      <c r="B33" s="47">
        <v>17245551</v>
      </c>
      <c r="C33" s="45">
        <v>406</v>
      </c>
      <c r="D33" s="48">
        <v>23.542303751268953</v>
      </c>
    </row>
    <row r="34" spans="1:5" x14ac:dyDescent="0.2">
      <c r="A34" s="45" t="s">
        <v>122</v>
      </c>
      <c r="B34" s="47">
        <v>4791977</v>
      </c>
      <c r="C34" s="45">
        <v>114</v>
      </c>
      <c r="D34" s="48">
        <v>23.789763598614933</v>
      </c>
    </row>
    <row r="35" spans="1:5" x14ac:dyDescent="0.2">
      <c r="A35" s="45" t="s">
        <v>124</v>
      </c>
      <c r="B35" s="47">
        <v>2239112</v>
      </c>
      <c r="C35" s="45">
        <v>63</v>
      </c>
      <c r="D35" s="48">
        <v>28.136153975325932</v>
      </c>
    </row>
    <row r="36" spans="1:5" x14ac:dyDescent="0.2">
      <c r="A36" s="45" t="s">
        <v>101</v>
      </c>
      <c r="B36" s="47">
        <v>8325800</v>
      </c>
      <c r="C36" s="45">
        <v>246</v>
      </c>
      <c r="D36" s="48">
        <v>29.546710226044347</v>
      </c>
    </row>
    <row r="37" spans="1:5" x14ac:dyDescent="0.2">
      <c r="A37" s="45" t="s">
        <v>119</v>
      </c>
      <c r="B37" s="47">
        <v>5533147</v>
      </c>
      <c r="C37" s="45">
        <v>179</v>
      </c>
      <c r="D37" s="48">
        <v>32.350486983266485</v>
      </c>
    </row>
    <row r="38" spans="1:5" x14ac:dyDescent="0.2">
      <c r="A38" s="45" t="s">
        <v>103</v>
      </c>
      <c r="B38" s="47">
        <v>9031213</v>
      </c>
      <c r="C38" s="45">
        <v>826</v>
      </c>
      <c r="D38" s="48">
        <v>91.4605823160189</v>
      </c>
    </row>
    <row r="39" spans="1:5" x14ac:dyDescent="0.2">
      <c r="A39" s="216" t="s">
        <v>123</v>
      </c>
      <c r="B39" s="217">
        <v>126577691</v>
      </c>
      <c r="C39" s="218">
        <v>2466</v>
      </c>
      <c r="D39" s="219">
        <v>19.482106052953675</v>
      </c>
      <c r="E39" s="47"/>
    </row>
  </sheetData>
  <mergeCells count="1">
    <mergeCell ref="H1:I1"/>
  </mergeCells>
  <hyperlinks>
    <hyperlink ref="H1:I1" location="Index!A1" display="Regresar al Índice"/>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FF0000"/>
  </sheetPr>
  <dimension ref="A1:O34"/>
  <sheetViews>
    <sheetView workbookViewId="0">
      <selection activeCell="A2" sqref="A2"/>
    </sheetView>
  </sheetViews>
  <sheetFormatPr baseColWidth="10" defaultColWidth="11.42578125" defaultRowHeight="12.75" x14ac:dyDescent="0.2"/>
  <cols>
    <col min="1" max="16384" width="11.42578125" style="73"/>
  </cols>
  <sheetData>
    <row r="1" spans="1:15" ht="15" x14ac:dyDescent="0.25">
      <c r="A1" s="74" t="s">
        <v>1067</v>
      </c>
      <c r="H1" s="330" t="s">
        <v>133</v>
      </c>
      <c r="I1" s="330"/>
    </row>
    <row r="2" spans="1:15" x14ac:dyDescent="0.2">
      <c r="A2" s="74" t="s">
        <v>627</v>
      </c>
    </row>
    <row r="4" spans="1:15" x14ac:dyDescent="0.2">
      <c r="A4" s="73" t="s">
        <v>628</v>
      </c>
    </row>
    <row r="5" spans="1:15" x14ac:dyDescent="0.2">
      <c r="A5" s="73" t="s">
        <v>128</v>
      </c>
      <c r="B5" s="82" t="s">
        <v>741</v>
      </c>
      <c r="C5" s="76">
        <v>123045</v>
      </c>
    </row>
    <row r="6" spans="1:15" x14ac:dyDescent="0.2">
      <c r="A6" s="73" t="s">
        <v>128</v>
      </c>
      <c r="B6" s="82" t="s">
        <v>742</v>
      </c>
      <c r="C6" s="76">
        <v>114900</v>
      </c>
    </row>
    <row r="7" spans="1:15" x14ac:dyDescent="0.2">
      <c r="A7" s="73" t="s">
        <v>128</v>
      </c>
      <c r="B7" s="82" t="s">
        <v>743</v>
      </c>
      <c r="C7" s="76">
        <v>115046</v>
      </c>
    </row>
    <row r="8" spans="1:15" x14ac:dyDescent="0.2">
      <c r="A8" s="73" t="s">
        <v>128</v>
      </c>
      <c r="B8" s="82" t="s">
        <v>744</v>
      </c>
      <c r="C8" s="76">
        <v>119873</v>
      </c>
    </row>
    <row r="9" spans="1:15" x14ac:dyDescent="0.2">
      <c r="A9" s="73" t="s">
        <v>128</v>
      </c>
      <c r="B9" s="73" t="s">
        <v>745</v>
      </c>
      <c r="C9" s="76">
        <v>113006</v>
      </c>
    </row>
    <row r="10" spans="1:15" x14ac:dyDescent="0.2">
      <c r="A10" s="73" t="s">
        <v>128</v>
      </c>
      <c r="B10" s="73" t="s">
        <v>746</v>
      </c>
      <c r="C10" s="76">
        <v>105789</v>
      </c>
    </row>
    <row r="11" spans="1:15" x14ac:dyDescent="0.2">
      <c r="A11" s="73" t="s">
        <v>128</v>
      </c>
      <c r="B11" s="73" t="s">
        <v>747</v>
      </c>
      <c r="C11" s="76">
        <v>90901</v>
      </c>
    </row>
    <row r="12" spans="1:15" x14ac:dyDescent="0.2">
      <c r="A12" s="73" t="s">
        <v>128</v>
      </c>
      <c r="B12" s="73" t="s">
        <v>748</v>
      </c>
      <c r="C12" s="76">
        <v>93037</v>
      </c>
      <c r="O12" s="83"/>
    </row>
    <row r="13" spans="1:15" x14ac:dyDescent="0.2">
      <c r="A13" s="73" t="s">
        <v>128</v>
      </c>
      <c r="B13" s="73" t="s">
        <v>749</v>
      </c>
      <c r="C13" s="76">
        <v>94422</v>
      </c>
    </row>
    <row r="14" spans="1:15" x14ac:dyDescent="0.2">
      <c r="A14" s="73" t="s">
        <v>128</v>
      </c>
      <c r="B14" s="73" t="s">
        <v>750</v>
      </c>
      <c r="C14" s="76">
        <v>98506</v>
      </c>
    </row>
    <row r="15" spans="1:15" x14ac:dyDescent="0.2">
      <c r="A15" s="73" t="s">
        <v>128</v>
      </c>
      <c r="B15" s="73" t="s">
        <v>716</v>
      </c>
      <c r="C15" s="76">
        <v>110243</v>
      </c>
    </row>
    <row r="16" spans="1:15" x14ac:dyDescent="0.2">
      <c r="A16" s="73" t="s">
        <v>128</v>
      </c>
      <c r="B16" s="83" t="s">
        <v>717</v>
      </c>
      <c r="C16" s="84">
        <v>112109</v>
      </c>
    </row>
    <row r="17" spans="1:15" x14ac:dyDescent="0.2">
      <c r="E17" s="74" t="s">
        <v>627</v>
      </c>
    </row>
    <row r="18" spans="1:15" x14ac:dyDescent="0.2">
      <c r="A18" s="82">
        <v>43435</v>
      </c>
      <c r="B18" s="76">
        <v>131313</v>
      </c>
      <c r="E18" s="74" t="s">
        <v>887</v>
      </c>
    </row>
    <row r="19" spans="1:15" x14ac:dyDescent="0.2">
      <c r="C19" s="76">
        <f>C16-B18</f>
        <v>-19204</v>
      </c>
    </row>
    <row r="20" spans="1:15" x14ac:dyDescent="0.2">
      <c r="C20" s="77">
        <f>C16/C15-1</f>
        <v>1.6926244750233632E-2</v>
      </c>
      <c r="F20" s="76"/>
    </row>
    <row r="21" spans="1:15" x14ac:dyDescent="0.2">
      <c r="E21" s="77"/>
      <c r="F21" s="76"/>
    </row>
    <row r="22" spans="1:15" x14ac:dyDescent="0.2">
      <c r="E22" s="77"/>
      <c r="F22" s="76"/>
      <c r="O22" s="83"/>
    </row>
    <row r="23" spans="1:15" x14ac:dyDescent="0.2">
      <c r="B23" s="82"/>
      <c r="E23" s="76"/>
      <c r="F23" s="76"/>
    </row>
    <row r="24" spans="1:15" x14ac:dyDescent="0.2">
      <c r="B24" s="82"/>
      <c r="E24" s="76"/>
      <c r="F24" s="76"/>
    </row>
    <row r="25" spans="1:15" x14ac:dyDescent="0.2">
      <c r="E25" s="76"/>
      <c r="F25" s="84"/>
    </row>
    <row r="26" spans="1:15" x14ac:dyDescent="0.2">
      <c r="E26" s="76"/>
      <c r="F26" s="76"/>
    </row>
    <row r="27" spans="1:15" x14ac:dyDescent="0.2">
      <c r="B27" s="82"/>
      <c r="E27" s="76"/>
      <c r="F27" s="76"/>
    </row>
    <row r="28" spans="1:15" x14ac:dyDescent="0.2">
      <c r="B28" s="82"/>
      <c r="E28" s="76"/>
      <c r="F28" s="76"/>
    </row>
    <row r="29" spans="1:15" x14ac:dyDescent="0.2">
      <c r="E29" s="84"/>
      <c r="F29" s="76"/>
    </row>
    <row r="30" spans="1:15" x14ac:dyDescent="0.2">
      <c r="E30" s="76"/>
      <c r="F30" s="76"/>
      <c r="L30" s="83"/>
    </row>
    <row r="31" spans="1:15" x14ac:dyDescent="0.2">
      <c r="E31" s="76"/>
      <c r="F31" s="76"/>
    </row>
    <row r="32" spans="1:15" x14ac:dyDescent="0.2">
      <c r="E32" s="76"/>
      <c r="F32" s="76"/>
    </row>
    <row r="33" spans="5:5" x14ac:dyDescent="0.2">
      <c r="E33" s="76"/>
    </row>
    <row r="34" spans="5:5" x14ac:dyDescent="0.2">
      <c r="E34" s="76"/>
    </row>
  </sheetData>
  <mergeCells count="1">
    <mergeCell ref="H1:I1"/>
  </mergeCells>
  <hyperlinks>
    <hyperlink ref="H1:I1" location="Index!A1" display="Regresar al Índice"/>
  </hyperlinks>
  <pageMargins left="0.7" right="0.7" top="0.75" bottom="0.75" header="0.3" footer="0.3"/>
  <pageSetup paperSize="9" orientation="portrait" horizontalDpi="30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FF0000"/>
  </sheetPr>
  <dimension ref="A1:O29"/>
  <sheetViews>
    <sheetView workbookViewId="0">
      <selection activeCell="A2" sqref="A2"/>
    </sheetView>
  </sheetViews>
  <sheetFormatPr baseColWidth="10" defaultColWidth="11.42578125" defaultRowHeight="12.75" x14ac:dyDescent="0.2"/>
  <cols>
    <col min="1" max="16384" width="11.42578125" style="73"/>
  </cols>
  <sheetData>
    <row r="1" spans="1:15" ht="15" x14ac:dyDescent="0.25">
      <c r="A1" s="74" t="s">
        <v>1068</v>
      </c>
      <c r="H1" s="330" t="s">
        <v>133</v>
      </c>
      <c r="I1" s="330"/>
    </row>
    <row r="2" spans="1:15" x14ac:dyDescent="0.2">
      <c r="A2" s="74" t="s">
        <v>627</v>
      </c>
    </row>
    <row r="4" spans="1:15" x14ac:dyDescent="0.2">
      <c r="E4" s="74" t="s">
        <v>753</v>
      </c>
    </row>
    <row r="5" spans="1:15" x14ac:dyDescent="0.2">
      <c r="A5" s="73" t="s">
        <v>629</v>
      </c>
    </row>
    <row r="6" spans="1:15" x14ac:dyDescent="0.2">
      <c r="A6" s="73" t="s">
        <v>128</v>
      </c>
      <c r="B6" s="82" t="s">
        <v>741</v>
      </c>
      <c r="C6" s="76">
        <v>14793</v>
      </c>
      <c r="O6" s="76"/>
    </row>
    <row r="7" spans="1:15" x14ac:dyDescent="0.2">
      <c r="A7" s="73" t="s">
        <v>128</v>
      </c>
      <c r="B7" s="82" t="s">
        <v>742</v>
      </c>
      <c r="C7" s="76">
        <v>14843</v>
      </c>
      <c r="O7" s="76"/>
    </row>
    <row r="8" spans="1:15" x14ac:dyDescent="0.2">
      <c r="A8" s="73" t="s">
        <v>128</v>
      </c>
      <c r="B8" s="82" t="s">
        <v>743</v>
      </c>
      <c r="C8" s="76">
        <v>15608</v>
      </c>
    </row>
    <row r="9" spans="1:15" x14ac:dyDescent="0.2">
      <c r="A9" s="73" t="s">
        <v>128</v>
      </c>
      <c r="B9" s="82" t="s">
        <v>744</v>
      </c>
      <c r="C9" s="76">
        <v>15979</v>
      </c>
      <c r="O9" s="76"/>
    </row>
    <row r="10" spans="1:15" x14ac:dyDescent="0.2">
      <c r="A10" s="73" t="s">
        <v>128</v>
      </c>
      <c r="B10" s="73" t="s">
        <v>745</v>
      </c>
      <c r="C10" s="76">
        <v>14910</v>
      </c>
      <c r="O10" s="76"/>
    </row>
    <row r="11" spans="1:15" x14ac:dyDescent="0.2">
      <c r="A11" s="73" t="s">
        <v>128</v>
      </c>
      <c r="B11" s="73" t="s">
        <v>746</v>
      </c>
      <c r="C11" s="76">
        <v>13600</v>
      </c>
      <c r="O11" s="76"/>
    </row>
    <row r="12" spans="1:15" x14ac:dyDescent="0.2">
      <c r="A12" s="73" t="s">
        <v>128</v>
      </c>
      <c r="B12" s="73" t="s">
        <v>747</v>
      </c>
      <c r="C12" s="76">
        <v>11427</v>
      </c>
      <c r="O12" s="76"/>
    </row>
    <row r="13" spans="1:15" x14ac:dyDescent="0.2">
      <c r="A13" s="73" t="s">
        <v>128</v>
      </c>
      <c r="B13" s="73" t="s">
        <v>748</v>
      </c>
      <c r="C13" s="76">
        <v>11459</v>
      </c>
      <c r="O13" s="76"/>
    </row>
    <row r="14" spans="1:15" x14ac:dyDescent="0.2">
      <c r="A14" s="73" t="s">
        <v>128</v>
      </c>
      <c r="B14" s="73" t="s">
        <v>749</v>
      </c>
      <c r="C14" s="76">
        <v>11260</v>
      </c>
      <c r="O14" s="84"/>
    </row>
    <row r="15" spans="1:15" x14ac:dyDescent="0.2">
      <c r="A15" s="73" t="s">
        <v>128</v>
      </c>
      <c r="B15" s="73" t="s">
        <v>750</v>
      </c>
      <c r="C15" s="76">
        <v>12360</v>
      </c>
      <c r="O15" s="76"/>
    </row>
    <row r="16" spans="1:15" x14ac:dyDescent="0.2">
      <c r="A16" s="73" t="s">
        <v>128</v>
      </c>
      <c r="B16" s="73" t="s">
        <v>716</v>
      </c>
      <c r="C16" s="76">
        <v>14494</v>
      </c>
      <c r="O16" s="76"/>
    </row>
    <row r="17" spans="1:15" x14ac:dyDescent="0.2">
      <c r="A17" s="73" t="s">
        <v>128</v>
      </c>
      <c r="B17" s="83" t="s">
        <v>717</v>
      </c>
      <c r="C17" s="84">
        <v>14643</v>
      </c>
      <c r="D17" s="77">
        <f>C17/C16-1</f>
        <v>1.028011591003164E-2</v>
      </c>
      <c r="E17" s="75"/>
      <c r="O17" s="76"/>
    </row>
    <row r="18" spans="1:15" x14ac:dyDescent="0.2">
      <c r="O18" s="76"/>
    </row>
    <row r="19" spans="1:15" x14ac:dyDescent="0.2">
      <c r="A19" s="82">
        <v>43435</v>
      </c>
      <c r="B19" s="76">
        <v>16769</v>
      </c>
      <c r="O19" s="76"/>
    </row>
    <row r="20" spans="1:15" x14ac:dyDescent="0.2">
      <c r="C20" s="76">
        <f>C17-B19</f>
        <v>-2126</v>
      </c>
      <c r="O20" s="76"/>
    </row>
    <row r="21" spans="1:15" x14ac:dyDescent="0.2">
      <c r="O21" s="76"/>
    </row>
    <row r="22" spans="1:15" x14ac:dyDescent="0.2">
      <c r="O22" s="84"/>
    </row>
    <row r="23" spans="1:15" x14ac:dyDescent="0.2">
      <c r="O23" s="76"/>
    </row>
    <row r="24" spans="1:15" x14ac:dyDescent="0.2">
      <c r="O24" s="76"/>
    </row>
    <row r="25" spans="1:15" x14ac:dyDescent="0.2">
      <c r="B25" s="82"/>
      <c r="E25" s="73" t="s">
        <v>627</v>
      </c>
      <c r="O25" s="76"/>
    </row>
    <row r="26" spans="1:15" ht="38.25" customHeight="1" x14ac:dyDescent="0.2">
      <c r="B26" s="82"/>
      <c r="E26" s="348" t="s">
        <v>888</v>
      </c>
      <c r="F26" s="348"/>
      <c r="G26" s="348"/>
      <c r="H26" s="348"/>
      <c r="I26" s="348"/>
      <c r="J26" s="348"/>
      <c r="K26" s="348"/>
      <c r="L26" s="348"/>
      <c r="M26" s="348"/>
      <c r="O26" s="76"/>
    </row>
    <row r="27" spans="1:15" x14ac:dyDescent="0.2">
      <c r="B27" s="82"/>
      <c r="O27" s="76"/>
    </row>
    <row r="28" spans="1:15" x14ac:dyDescent="0.2">
      <c r="O28" s="76"/>
    </row>
    <row r="29" spans="1:15" x14ac:dyDescent="0.2">
      <c r="B29" s="82"/>
    </row>
  </sheetData>
  <mergeCells count="2">
    <mergeCell ref="E26:M26"/>
    <mergeCell ref="H1:I1"/>
  </mergeCells>
  <hyperlinks>
    <hyperlink ref="H1:I1" location="Index!A1" display="Regresar al Índice"/>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FF0000"/>
  </sheetPr>
  <dimension ref="A1:O28"/>
  <sheetViews>
    <sheetView workbookViewId="0">
      <selection activeCell="A2" sqref="A2"/>
    </sheetView>
  </sheetViews>
  <sheetFormatPr baseColWidth="10" defaultColWidth="11.42578125" defaultRowHeight="12.75" x14ac:dyDescent="0.2"/>
  <cols>
    <col min="1" max="16384" width="11.42578125" style="73"/>
  </cols>
  <sheetData>
    <row r="1" spans="1:15" ht="15" x14ac:dyDescent="0.25">
      <c r="A1" s="74" t="s">
        <v>1069</v>
      </c>
      <c r="H1" s="330" t="s">
        <v>133</v>
      </c>
      <c r="I1" s="330"/>
    </row>
    <row r="2" spans="1:15" x14ac:dyDescent="0.2">
      <c r="A2" s="74" t="s">
        <v>627</v>
      </c>
    </row>
    <row r="4" spans="1:15" x14ac:dyDescent="0.2">
      <c r="A4" s="73" t="s">
        <v>628</v>
      </c>
      <c r="O4" s="76"/>
    </row>
    <row r="5" spans="1:15" x14ac:dyDescent="0.2">
      <c r="A5" s="73" t="s">
        <v>128</v>
      </c>
      <c r="B5" s="82" t="s">
        <v>889</v>
      </c>
      <c r="C5" s="76">
        <v>1162536</v>
      </c>
      <c r="O5" s="76"/>
    </row>
    <row r="6" spans="1:15" x14ac:dyDescent="0.2">
      <c r="A6" s="73" t="s">
        <v>128</v>
      </c>
      <c r="B6" s="82" t="s">
        <v>890</v>
      </c>
      <c r="C6" s="76">
        <v>1082939</v>
      </c>
      <c r="O6" s="76"/>
    </row>
    <row r="7" spans="1:15" x14ac:dyDescent="0.2">
      <c r="A7" s="73" t="s">
        <v>128</v>
      </c>
      <c r="B7" s="82" t="s">
        <v>891</v>
      </c>
      <c r="C7" s="76">
        <v>1100749</v>
      </c>
      <c r="O7" s="76"/>
    </row>
    <row r="8" spans="1:15" x14ac:dyDescent="0.2">
      <c r="A8" s="73" t="s">
        <v>128</v>
      </c>
      <c r="B8" s="82" t="s">
        <v>892</v>
      </c>
      <c r="C8" s="76">
        <v>1130931</v>
      </c>
      <c r="O8" s="76"/>
    </row>
    <row r="9" spans="1:15" x14ac:dyDescent="0.2">
      <c r="A9" s="73" t="s">
        <v>128</v>
      </c>
      <c r="B9" s="82" t="s">
        <v>893</v>
      </c>
      <c r="C9" s="76">
        <v>1127032</v>
      </c>
      <c r="O9" s="76"/>
    </row>
    <row r="10" spans="1:15" x14ac:dyDescent="0.2">
      <c r="A10" s="73" t="s">
        <v>128</v>
      </c>
      <c r="B10" s="82" t="s">
        <v>894</v>
      </c>
      <c r="C10" s="76">
        <v>1050047</v>
      </c>
      <c r="O10" s="76"/>
    </row>
    <row r="11" spans="1:15" x14ac:dyDescent="0.2">
      <c r="A11" s="73" t="s">
        <v>128</v>
      </c>
      <c r="B11" s="82" t="s">
        <v>895</v>
      </c>
      <c r="C11" s="76">
        <v>907675</v>
      </c>
      <c r="O11" s="76"/>
    </row>
    <row r="12" spans="1:15" x14ac:dyDescent="0.2">
      <c r="A12" s="73" t="s">
        <v>128</v>
      </c>
      <c r="B12" s="82" t="s">
        <v>896</v>
      </c>
      <c r="C12" s="76">
        <v>862173</v>
      </c>
      <c r="O12" s="76"/>
    </row>
    <row r="13" spans="1:15" x14ac:dyDescent="0.2">
      <c r="A13" s="73" t="s">
        <v>128</v>
      </c>
      <c r="B13" s="82" t="s">
        <v>897</v>
      </c>
      <c r="C13" s="76">
        <v>914089</v>
      </c>
      <c r="O13" s="76"/>
    </row>
    <row r="14" spans="1:15" x14ac:dyDescent="0.2">
      <c r="A14" s="73" t="s">
        <v>128</v>
      </c>
      <c r="B14" s="82" t="s">
        <v>898</v>
      </c>
      <c r="C14" s="76">
        <v>926193</v>
      </c>
      <c r="O14" s="84"/>
    </row>
    <row r="15" spans="1:15" x14ac:dyDescent="0.2">
      <c r="A15" s="73" t="s">
        <v>128</v>
      </c>
      <c r="B15" s="82" t="s">
        <v>899</v>
      </c>
      <c r="C15" s="76">
        <v>1011572</v>
      </c>
      <c r="O15" s="76"/>
    </row>
    <row r="16" spans="1:15" x14ac:dyDescent="0.2">
      <c r="A16" s="73" t="s">
        <v>128</v>
      </c>
      <c r="B16" s="105" t="s">
        <v>900</v>
      </c>
      <c r="C16" s="84">
        <v>1072307</v>
      </c>
      <c r="D16" s="77">
        <f>C16/C15-1</f>
        <v>6.004021463622955E-2</v>
      </c>
      <c r="O16" s="76"/>
    </row>
    <row r="17" spans="1:15" x14ac:dyDescent="0.2">
      <c r="O17" s="76"/>
    </row>
    <row r="18" spans="1:15" x14ac:dyDescent="0.2">
      <c r="A18" s="82"/>
      <c r="B18" s="76"/>
      <c r="O18" s="76"/>
    </row>
    <row r="19" spans="1:15" x14ac:dyDescent="0.2">
      <c r="C19" s="76"/>
      <c r="M19" s="83"/>
      <c r="O19" s="76"/>
    </row>
    <row r="20" spans="1:15" x14ac:dyDescent="0.2">
      <c r="O20" s="76"/>
    </row>
    <row r="23" spans="1:15" x14ac:dyDescent="0.2">
      <c r="B23" s="82"/>
    </row>
    <row r="24" spans="1:15" x14ac:dyDescent="0.2">
      <c r="B24" s="82"/>
      <c r="E24" s="74" t="s">
        <v>627</v>
      </c>
    </row>
    <row r="25" spans="1:15" x14ac:dyDescent="0.2">
      <c r="E25" s="74" t="s">
        <v>901</v>
      </c>
    </row>
    <row r="27" spans="1:15" x14ac:dyDescent="0.2">
      <c r="B27" s="82"/>
    </row>
    <row r="28" spans="1:15" x14ac:dyDescent="0.2">
      <c r="B28" s="82"/>
    </row>
  </sheetData>
  <mergeCells count="1">
    <mergeCell ref="H1:I1"/>
  </mergeCells>
  <hyperlinks>
    <hyperlink ref="H1:I1" location="Index!A1" display="Regresar al Índice"/>
  </hyperlinks>
  <pageMargins left="0.7" right="0.7" top="0.75" bottom="0.75" header="0.3" footer="0.3"/>
  <pageSetup paperSize="9" orientation="portrait" horizontalDpi="300" verticalDpi="0" copies="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0000"/>
  </sheetPr>
  <dimension ref="A1:I17"/>
  <sheetViews>
    <sheetView workbookViewId="0"/>
  </sheetViews>
  <sheetFormatPr baseColWidth="10" defaultColWidth="9.140625" defaultRowHeight="12.75" x14ac:dyDescent="0.2"/>
  <cols>
    <col min="1" max="5" width="9.140625" style="149"/>
    <col min="6" max="6" width="70.7109375" style="149" customWidth="1"/>
    <col min="7" max="9" width="15.7109375" style="149" customWidth="1"/>
    <col min="10" max="16384" width="9.140625" style="149"/>
  </cols>
  <sheetData>
    <row r="1" spans="1:9" ht="15" x14ac:dyDescent="0.25">
      <c r="A1" s="149" t="s">
        <v>1032</v>
      </c>
      <c r="H1" s="330" t="s">
        <v>133</v>
      </c>
      <c r="I1" s="330"/>
    </row>
    <row r="2" spans="1:9" x14ac:dyDescent="0.2">
      <c r="A2" s="149" t="s">
        <v>614</v>
      </c>
    </row>
    <row r="3" spans="1:9" x14ac:dyDescent="0.2">
      <c r="A3" s="278" t="s">
        <v>645</v>
      </c>
    </row>
    <row r="5" spans="1:9" ht="25.5" x14ac:dyDescent="0.2">
      <c r="A5" s="149" t="s">
        <v>646</v>
      </c>
      <c r="B5" s="149" t="s">
        <v>647</v>
      </c>
      <c r="C5" s="149" t="s">
        <v>648</v>
      </c>
      <c r="D5" s="149" t="s">
        <v>649</v>
      </c>
      <c r="F5" s="295" t="s">
        <v>646</v>
      </c>
      <c r="G5" s="295" t="s">
        <v>647</v>
      </c>
      <c r="H5" s="295" t="s">
        <v>648</v>
      </c>
      <c r="I5" s="295" t="s">
        <v>649</v>
      </c>
    </row>
    <row r="6" spans="1:9" x14ac:dyDescent="0.2">
      <c r="A6" s="149" t="s">
        <v>650</v>
      </c>
      <c r="B6" s="149" t="s">
        <v>928</v>
      </c>
      <c r="C6" s="149">
        <v>-495</v>
      </c>
      <c r="D6" s="149" t="s">
        <v>929</v>
      </c>
      <c r="F6" s="296" t="s">
        <v>650</v>
      </c>
      <c r="G6" s="297">
        <v>0.3</v>
      </c>
      <c r="H6" s="298">
        <v>-495</v>
      </c>
      <c r="I6" s="297">
        <v>-3.0000000000000001E-3</v>
      </c>
    </row>
    <row r="7" spans="1:9" x14ac:dyDescent="0.2">
      <c r="A7" s="149" t="s">
        <v>651</v>
      </c>
      <c r="B7" s="149" t="s">
        <v>930</v>
      </c>
      <c r="C7" s="149">
        <v>7454</v>
      </c>
      <c r="D7" s="149" t="s">
        <v>931</v>
      </c>
      <c r="F7" s="296" t="s">
        <v>651</v>
      </c>
      <c r="G7" s="299">
        <v>0.153</v>
      </c>
      <c r="H7" s="300">
        <v>7454</v>
      </c>
      <c r="I7" s="299">
        <v>0.10299999999999999</v>
      </c>
    </row>
    <row r="8" spans="1:9" x14ac:dyDescent="0.2">
      <c r="A8" s="149" t="s">
        <v>652</v>
      </c>
      <c r="B8" s="149" t="s">
        <v>932</v>
      </c>
      <c r="C8" s="149">
        <v>1396</v>
      </c>
      <c r="D8" s="149" t="s">
        <v>933</v>
      </c>
      <c r="F8" s="296" t="s">
        <v>652</v>
      </c>
      <c r="G8" s="297">
        <v>0.14399999999999999</v>
      </c>
      <c r="H8" s="298">
        <v>1396</v>
      </c>
      <c r="I8" s="297">
        <v>1.9E-2</v>
      </c>
    </row>
    <row r="9" spans="1:9" x14ac:dyDescent="0.2">
      <c r="A9" s="149" t="s">
        <v>653</v>
      </c>
      <c r="B9" s="149" t="s">
        <v>934</v>
      </c>
      <c r="C9" s="149">
        <v>5662</v>
      </c>
      <c r="D9" s="149" t="s">
        <v>935</v>
      </c>
      <c r="F9" s="296" t="s">
        <v>653</v>
      </c>
      <c r="G9" s="299">
        <v>0.12</v>
      </c>
      <c r="H9" s="300">
        <v>5662</v>
      </c>
      <c r="I9" s="299">
        <v>9.9000000000000005E-2</v>
      </c>
    </row>
    <row r="10" spans="1:9" ht="25.5" x14ac:dyDescent="0.2">
      <c r="A10" s="149" t="s">
        <v>654</v>
      </c>
      <c r="B10" s="149" t="s">
        <v>936</v>
      </c>
      <c r="C10" s="149">
        <v>-1020</v>
      </c>
      <c r="D10" s="149" t="s">
        <v>937</v>
      </c>
      <c r="F10" s="296" t="s">
        <v>654</v>
      </c>
      <c r="G10" s="297">
        <v>6.0999999999999999E-2</v>
      </c>
      <c r="H10" s="298">
        <v>-1020</v>
      </c>
      <c r="I10" s="297">
        <v>-3.1E-2</v>
      </c>
    </row>
    <row r="11" spans="1:9" x14ac:dyDescent="0.2">
      <c r="A11" s="149" t="s">
        <v>655</v>
      </c>
      <c r="B11" s="149" t="s">
        <v>938</v>
      </c>
      <c r="C11" s="149">
        <v>164</v>
      </c>
      <c r="D11" s="149" t="s">
        <v>939</v>
      </c>
      <c r="F11" s="296" t="s">
        <v>655</v>
      </c>
      <c r="G11" s="299">
        <v>0.05</v>
      </c>
      <c r="H11" s="300">
        <v>164</v>
      </c>
      <c r="I11" s="299">
        <v>6.0000000000000001E-3</v>
      </c>
    </row>
    <row r="12" spans="1:9" x14ac:dyDescent="0.2">
      <c r="A12" s="149" t="s">
        <v>656</v>
      </c>
      <c r="B12" s="149" t="s">
        <v>940</v>
      </c>
      <c r="C12" s="149">
        <v>-503</v>
      </c>
      <c r="D12" s="149" t="s">
        <v>941</v>
      </c>
      <c r="F12" s="296" t="s">
        <v>656</v>
      </c>
      <c r="G12" s="297">
        <v>3.9E-2</v>
      </c>
      <c r="H12" s="298">
        <v>-503</v>
      </c>
      <c r="I12" s="297">
        <v>-2.4E-2</v>
      </c>
    </row>
    <row r="13" spans="1:9" x14ac:dyDescent="0.2">
      <c r="A13" s="149" t="s">
        <v>657</v>
      </c>
      <c r="B13" s="149" t="s">
        <v>942</v>
      </c>
      <c r="C13" s="149">
        <v>-1593</v>
      </c>
      <c r="D13" s="149" t="s">
        <v>943</v>
      </c>
      <c r="F13" s="296" t="s">
        <v>657</v>
      </c>
      <c r="G13" s="299">
        <v>2.5000000000000001E-2</v>
      </c>
      <c r="H13" s="300">
        <v>-1593</v>
      </c>
      <c r="I13" s="299">
        <v>-0.11</v>
      </c>
    </row>
    <row r="14" spans="1:9" x14ac:dyDescent="0.2">
      <c r="A14" s="149" t="s">
        <v>658</v>
      </c>
      <c r="B14" s="149" t="s">
        <v>944</v>
      </c>
      <c r="C14" s="149">
        <v>-454</v>
      </c>
      <c r="D14" s="149" t="s">
        <v>945</v>
      </c>
      <c r="F14" s="296" t="s">
        <v>658</v>
      </c>
      <c r="G14" s="297">
        <v>2.1999999999999999E-2</v>
      </c>
      <c r="H14" s="298">
        <v>-454</v>
      </c>
      <c r="I14" s="297">
        <v>-3.7999999999999999E-2</v>
      </c>
    </row>
    <row r="15" spans="1:9" x14ac:dyDescent="0.2">
      <c r="A15" s="149" t="s">
        <v>659</v>
      </c>
      <c r="B15" s="149" t="s">
        <v>946</v>
      </c>
      <c r="C15" s="149">
        <v>-256</v>
      </c>
      <c r="D15" s="149" t="s">
        <v>947</v>
      </c>
      <c r="F15" s="296" t="s">
        <v>659</v>
      </c>
      <c r="G15" s="299">
        <v>2.1000000000000001E-2</v>
      </c>
      <c r="H15" s="300">
        <v>-256</v>
      </c>
      <c r="I15" s="299">
        <v>-2.3E-2</v>
      </c>
    </row>
    <row r="16" spans="1:9" x14ac:dyDescent="0.2">
      <c r="A16" s="149" t="s">
        <v>660</v>
      </c>
      <c r="B16" s="149" t="s">
        <v>948</v>
      </c>
      <c r="C16" s="149">
        <v>-2472</v>
      </c>
      <c r="D16" s="149" t="s">
        <v>949</v>
      </c>
      <c r="F16" s="296" t="s">
        <v>660</v>
      </c>
      <c r="G16" s="297">
        <v>6.7000000000000004E-2</v>
      </c>
      <c r="H16" s="298">
        <v>-2472</v>
      </c>
      <c r="I16" s="297">
        <v>-6.6000000000000003E-2</v>
      </c>
    </row>
    <row r="17" spans="1:9" x14ac:dyDescent="0.2">
      <c r="A17" s="149" t="s">
        <v>128</v>
      </c>
      <c r="B17" s="149" t="s">
        <v>950</v>
      </c>
      <c r="C17" s="149">
        <v>7884</v>
      </c>
      <c r="D17" s="149" t="s">
        <v>951</v>
      </c>
      <c r="F17" s="301" t="s">
        <v>128</v>
      </c>
      <c r="G17" s="302">
        <v>1</v>
      </c>
      <c r="H17" s="303">
        <v>7884</v>
      </c>
      <c r="I17" s="302">
        <v>1.4999999999999999E-2</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FF0000"/>
  </sheetPr>
  <dimension ref="A1:O29"/>
  <sheetViews>
    <sheetView workbookViewId="0">
      <selection activeCell="A2" sqref="A2"/>
    </sheetView>
  </sheetViews>
  <sheetFormatPr baseColWidth="10" defaultColWidth="11.42578125" defaultRowHeight="12.75" x14ac:dyDescent="0.2"/>
  <cols>
    <col min="1" max="16384" width="11.42578125" style="73"/>
  </cols>
  <sheetData>
    <row r="1" spans="1:15" ht="15" x14ac:dyDescent="0.25">
      <c r="A1" s="74" t="s">
        <v>1070</v>
      </c>
      <c r="H1" s="330" t="s">
        <v>133</v>
      </c>
      <c r="I1" s="330"/>
    </row>
    <row r="2" spans="1:15" x14ac:dyDescent="0.2">
      <c r="A2" s="74" t="s">
        <v>627</v>
      </c>
    </row>
    <row r="4" spans="1:15" x14ac:dyDescent="0.2">
      <c r="E4" s="74" t="s">
        <v>902</v>
      </c>
    </row>
    <row r="5" spans="1:15" x14ac:dyDescent="0.2">
      <c r="A5" s="73" t="s">
        <v>629</v>
      </c>
    </row>
    <row r="6" spans="1:15" x14ac:dyDescent="0.2">
      <c r="A6" s="73" t="s">
        <v>128</v>
      </c>
      <c r="B6" s="82" t="s">
        <v>889</v>
      </c>
      <c r="C6" s="76">
        <v>142072</v>
      </c>
    </row>
    <row r="7" spans="1:15" x14ac:dyDescent="0.2">
      <c r="A7" s="73" t="s">
        <v>128</v>
      </c>
      <c r="B7" s="82" t="s">
        <v>890</v>
      </c>
      <c r="C7" s="76">
        <v>141268</v>
      </c>
      <c r="O7" s="76"/>
    </row>
    <row r="8" spans="1:15" x14ac:dyDescent="0.2">
      <c r="A8" s="73" t="s">
        <v>128</v>
      </c>
      <c r="B8" s="82" t="s">
        <v>891</v>
      </c>
      <c r="C8" s="76">
        <v>149989</v>
      </c>
      <c r="O8" s="76"/>
    </row>
    <row r="9" spans="1:15" x14ac:dyDescent="0.2">
      <c r="A9" s="73" t="s">
        <v>128</v>
      </c>
      <c r="B9" s="82" t="s">
        <v>892</v>
      </c>
      <c r="C9" s="76">
        <v>154101</v>
      </c>
      <c r="O9" s="76"/>
    </row>
    <row r="10" spans="1:15" x14ac:dyDescent="0.2">
      <c r="A10" s="73" t="s">
        <v>128</v>
      </c>
      <c r="B10" s="82" t="s">
        <v>893</v>
      </c>
      <c r="C10" s="76">
        <v>153671</v>
      </c>
      <c r="O10" s="76"/>
    </row>
    <row r="11" spans="1:15" x14ac:dyDescent="0.2">
      <c r="A11" s="73" t="s">
        <v>128</v>
      </c>
      <c r="B11" s="82" t="s">
        <v>894</v>
      </c>
      <c r="C11" s="76">
        <v>136934</v>
      </c>
      <c r="O11" s="76"/>
    </row>
    <row r="12" spans="1:15" x14ac:dyDescent="0.2">
      <c r="A12" s="73" t="s">
        <v>128</v>
      </c>
      <c r="B12" s="82" t="s">
        <v>895</v>
      </c>
      <c r="C12" s="76">
        <v>116429</v>
      </c>
      <c r="O12" s="76"/>
    </row>
    <row r="13" spans="1:15" x14ac:dyDescent="0.2">
      <c r="A13" s="73" t="s">
        <v>128</v>
      </c>
      <c r="B13" s="82" t="s">
        <v>896</v>
      </c>
      <c r="C13" s="76">
        <v>109286</v>
      </c>
      <c r="O13" s="76"/>
    </row>
    <row r="14" spans="1:15" x14ac:dyDescent="0.2">
      <c r="A14" s="73" t="s">
        <v>128</v>
      </c>
      <c r="B14" s="82" t="s">
        <v>897</v>
      </c>
      <c r="C14" s="76">
        <v>112820</v>
      </c>
      <c r="O14" s="84"/>
    </row>
    <row r="15" spans="1:15" x14ac:dyDescent="0.2">
      <c r="A15" s="73" t="s">
        <v>128</v>
      </c>
      <c r="B15" s="82" t="s">
        <v>898</v>
      </c>
      <c r="C15" s="76">
        <v>114764</v>
      </c>
      <c r="O15" s="76"/>
    </row>
    <row r="16" spans="1:15" x14ac:dyDescent="0.2">
      <c r="A16" s="73" t="s">
        <v>128</v>
      </c>
      <c r="B16" s="82" t="s">
        <v>899</v>
      </c>
      <c r="C16" s="76">
        <v>127491</v>
      </c>
      <c r="O16" s="76"/>
    </row>
    <row r="17" spans="1:15" x14ac:dyDescent="0.2">
      <c r="A17" s="73" t="s">
        <v>128</v>
      </c>
      <c r="B17" s="105" t="s">
        <v>900</v>
      </c>
      <c r="C17" s="84">
        <v>139869</v>
      </c>
      <c r="D17" s="77">
        <f>C17/C16-1</f>
        <v>9.7089206296915087E-2</v>
      </c>
      <c r="O17" s="76"/>
    </row>
    <row r="18" spans="1:15" x14ac:dyDescent="0.2">
      <c r="O18" s="76"/>
    </row>
    <row r="19" spans="1:15" x14ac:dyDescent="0.2">
      <c r="A19" s="82"/>
      <c r="B19" s="76"/>
      <c r="C19" s="76"/>
      <c r="O19" s="76"/>
    </row>
    <row r="20" spans="1:15" x14ac:dyDescent="0.2">
      <c r="B20" s="76"/>
      <c r="C20" s="76"/>
      <c r="O20" s="76"/>
    </row>
    <row r="21" spans="1:15" x14ac:dyDescent="0.2">
      <c r="O21" s="76"/>
    </row>
    <row r="22" spans="1:15" x14ac:dyDescent="0.2">
      <c r="O22" s="76"/>
    </row>
    <row r="25" spans="1:15" x14ac:dyDescent="0.2">
      <c r="B25" s="82"/>
      <c r="E25" s="73" t="s">
        <v>627</v>
      </c>
      <c r="O25" s="83"/>
    </row>
    <row r="26" spans="1:15" ht="38.25" customHeight="1" x14ac:dyDescent="0.2">
      <c r="B26" s="82"/>
      <c r="E26" s="348" t="s">
        <v>903</v>
      </c>
      <c r="F26" s="348"/>
      <c r="G26" s="348"/>
      <c r="H26" s="348"/>
      <c r="I26" s="348"/>
      <c r="J26" s="348"/>
      <c r="K26" s="348"/>
      <c r="L26" s="348"/>
      <c r="M26" s="348"/>
    </row>
    <row r="27" spans="1:15" x14ac:dyDescent="0.2">
      <c r="B27" s="82"/>
    </row>
    <row r="29" spans="1:15" x14ac:dyDescent="0.2">
      <c r="B29" s="82"/>
    </row>
  </sheetData>
  <mergeCells count="2">
    <mergeCell ref="E26:M26"/>
    <mergeCell ref="H1:I1"/>
  </mergeCells>
  <hyperlinks>
    <hyperlink ref="H1:I1" location="Index!A1" display="Regresar al Índice"/>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FF0000"/>
  </sheetPr>
  <dimension ref="A1:I44"/>
  <sheetViews>
    <sheetView workbookViewId="0">
      <selection activeCell="A2" sqref="A2"/>
    </sheetView>
  </sheetViews>
  <sheetFormatPr baseColWidth="10" defaultColWidth="11.42578125" defaultRowHeight="12.75" x14ac:dyDescent="0.2"/>
  <cols>
    <col min="1" max="1" width="25" style="73" customWidth="1"/>
    <col min="2" max="16384" width="11.42578125" style="73"/>
  </cols>
  <sheetData>
    <row r="1" spans="1:9" ht="15" x14ac:dyDescent="0.25">
      <c r="A1" s="74" t="s">
        <v>1071</v>
      </c>
      <c r="H1" s="330" t="s">
        <v>133</v>
      </c>
      <c r="I1" s="330"/>
    </row>
    <row r="2" spans="1:9" x14ac:dyDescent="0.2">
      <c r="A2" s="74" t="s">
        <v>627</v>
      </c>
    </row>
    <row r="4" spans="1:9" x14ac:dyDescent="0.2">
      <c r="A4" s="73" t="s">
        <v>630</v>
      </c>
      <c r="E4" s="74" t="s">
        <v>904</v>
      </c>
    </row>
    <row r="5" spans="1:9" x14ac:dyDescent="0.2">
      <c r="A5" s="73" t="s">
        <v>631</v>
      </c>
    </row>
    <row r="6" spans="1:9" x14ac:dyDescent="0.2">
      <c r="A6" s="220" t="s">
        <v>905</v>
      </c>
    </row>
    <row r="8" spans="1:9" ht="38.25" x14ac:dyDescent="0.2">
      <c r="A8" s="222" t="s">
        <v>169</v>
      </c>
      <c r="B8" s="223" t="s">
        <v>632</v>
      </c>
      <c r="C8" s="223" t="s">
        <v>633</v>
      </c>
      <c r="D8" s="223" t="s">
        <v>906</v>
      </c>
    </row>
    <row r="9" spans="1:9" x14ac:dyDescent="0.2">
      <c r="A9" s="98" t="s">
        <v>115</v>
      </c>
      <c r="B9" s="102">
        <v>105</v>
      </c>
      <c r="C9" s="94">
        <f t="shared" ref="C9:C39" si="0">B9/B$40</f>
        <v>2.5352520764921767E-3</v>
      </c>
      <c r="D9" s="96">
        <f t="shared" ref="D9:D39" si="1">RANK(B9,B$9:B$39)</f>
        <v>31</v>
      </c>
    </row>
    <row r="10" spans="1:9" x14ac:dyDescent="0.2">
      <c r="A10" s="98" t="s">
        <v>114</v>
      </c>
      <c r="B10" s="102">
        <v>139</v>
      </c>
      <c r="C10" s="94">
        <f t="shared" si="0"/>
        <v>3.3561908441182152E-3</v>
      </c>
      <c r="D10" s="96">
        <f t="shared" si="1"/>
        <v>30</v>
      </c>
    </row>
    <row r="11" spans="1:9" x14ac:dyDescent="0.2">
      <c r="A11" s="96" t="s">
        <v>111</v>
      </c>
      <c r="B11" s="101">
        <v>168</v>
      </c>
      <c r="C11" s="94">
        <f t="shared" si="0"/>
        <v>4.0564033223874831E-3</v>
      </c>
      <c r="D11" s="96">
        <f t="shared" si="1"/>
        <v>29</v>
      </c>
    </row>
    <row r="12" spans="1:9" x14ac:dyDescent="0.2">
      <c r="A12" s="98" t="s">
        <v>119</v>
      </c>
      <c r="B12" s="102">
        <v>228</v>
      </c>
      <c r="C12" s="94">
        <f t="shared" si="0"/>
        <v>5.5051187946687273E-3</v>
      </c>
      <c r="D12" s="96">
        <f t="shared" si="1"/>
        <v>28</v>
      </c>
    </row>
    <row r="13" spans="1:9" x14ac:dyDescent="0.2">
      <c r="A13" s="96" t="s">
        <v>105</v>
      </c>
      <c r="B13" s="101">
        <v>243</v>
      </c>
      <c r="C13" s="94">
        <f t="shared" si="0"/>
        <v>5.8672976627390377E-3</v>
      </c>
      <c r="D13" s="96">
        <f t="shared" si="1"/>
        <v>27</v>
      </c>
    </row>
    <row r="14" spans="1:9" x14ac:dyDescent="0.2">
      <c r="A14" s="98" t="s">
        <v>94</v>
      </c>
      <c r="B14" s="102">
        <v>245</v>
      </c>
      <c r="C14" s="94">
        <f t="shared" si="0"/>
        <v>5.9155881784817461E-3</v>
      </c>
      <c r="D14" s="96">
        <f t="shared" si="1"/>
        <v>26</v>
      </c>
    </row>
    <row r="15" spans="1:9" x14ac:dyDescent="0.2">
      <c r="A15" s="96" t="s">
        <v>117</v>
      </c>
      <c r="B15" s="101">
        <v>254</v>
      </c>
      <c r="C15" s="94">
        <f t="shared" si="0"/>
        <v>6.1328954993239331E-3</v>
      </c>
      <c r="D15" s="96">
        <f t="shared" si="1"/>
        <v>25</v>
      </c>
    </row>
    <row r="16" spans="1:9" x14ac:dyDescent="0.2">
      <c r="A16" s="96" t="s">
        <v>113</v>
      </c>
      <c r="B16" s="101">
        <v>266</v>
      </c>
      <c r="C16" s="94">
        <f t="shared" si="0"/>
        <v>6.4226385937801818E-3</v>
      </c>
      <c r="D16" s="96">
        <f t="shared" si="1"/>
        <v>24</v>
      </c>
    </row>
    <row r="17" spans="1:4" x14ac:dyDescent="0.2">
      <c r="A17" s="96" t="s">
        <v>118</v>
      </c>
      <c r="B17" s="101">
        <v>288</v>
      </c>
      <c r="C17" s="94">
        <f t="shared" si="0"/>
        <v>6.9538342669499707E-3</v>
      </c>
      <c r="D17" s="96">
        <f t="shared" si="1"/>
        <v>23</v>
      </c>
    </row>
    <row r="18" spans="1:4" x14ac:dyDescent="0.2">
      <c r="A18" s="96" t="s">
        <v>100</v>
      </c>
      <c r="B18" s="101">
        <v>454</v>
      </c>
      <c r="C18" s="94">
        <f t="shared" si="0"/>
        <v>1.0961947073594746E-2</v>
      </c>
      <c r="D18" s="96">
        <f t="shared" si="1"/>
        <v>22</v>
      </c>
    </row>
    <row r="19" spans="1:4" x14ac:dyDescent="0.2">
      <c r="A19" s="96" t="s">
        <v>108</v>
      </c>
      <c r="B19" s="101">
        <v>530</v>
      </c>
      <c r="C19" s="94">
        <f t="shared" si="0"/>
        <v>1.2796986671817655E-2</v>
      </c>
      <c r="D19" s="96">
        <f t="shared" si="1"/>
        <v>21</v>
      </c>
    </row>
    <row r="20" spans="1:4" x14ac:dyDescent="0.2">
      <c r="A20" s="96" t="s">
        <v>109</v>
      </c>
      <c r="B20" s="101">
        <v>663</v>
      </c>
      <c r="C20" s="94">
        <f t="shared" si="0"/>
        <v>1.6008305968707746E-2</v>
      </c>
      <c r="D20" s="96">
        <f t="shared" si="1"/>
        <v>20</v>
      </c>
    </row>
    <row r="21" spans="1:4" x14ac:dyDescent="0.2">
      <c r="A21" s="96" t="s">
        <v>96</v>
      </c>
      <c r="B21" s="101">
        <v>669</v>
      </c>
      <c r="C21" s="94">
        <f t="shared" si="0"/>
        <v>1.6153177515935872E-2</v>
      </c>
      <c r="D21" s="96">
        <f t="shared" si="1"/>
        <v>19</v>
      </c>
    </row>
    <row r="22" spans="1:4" x14ac:dyDescent="0.2">
      <c r="A22" s="96" t="s">
        <v>120</v>
      </c>
      <c r="B22" s="101">
        <v>700</v>
      </c>
      <c r="C22" s="94">
        <f t="shared" si="0"/>
        <v>1.6901680509947847E-2</v>
      </c>
      <c r="D22" s="96">
        <f t="shared" si="1"/>
        <v>18</v>
      </c>
    </row>
    <row r="23" spans="1:4" x14ac:dyDescent="0.2">
      <c r="A23" s="96" t="s">
        <v>91</v>
      </c>
      <c r="B23" s="101">
        <v>731</v>
      </c>
      <c r="C23" s="94">
        <f t="shared" si="0"/>
        <v>1.7650183503959822E-2</v>
      </c>
      <c r="D23" s="96">
        <f t="shared" si="1"/>
        <v>17</v>
      </c>
    </row>
    <row r="24" spans="1:4" x14ac:dyDescent="0.2">
      <c r="A24" s="96" t="s">
        <v>97</v>
      </c>
      <c r="B24" s="101">
        <v>747</v>
      </c>
      <c r="C24" s="94">
        <f t="shared" si="0"/>
        <v>1.8036507629901489E-2</v>
      </c>
      <c r="D24" s="96">
        <f t="shared" si="1"/>
        <v>16</v>
      </c>
    </row>
    <row r="25" spans="1:4" x14ac:dyDescent="0.2">
      <c r="A25" s="96" t="s">
        <v>107</v>
      </c>
      <c r="B25" s="101">
        <v>769</v>
      </c>
      <c r="C25" s="94">
        <f t="shared" si="0"/>
        <v>1.8567703303071278E-2</v>
      </c>
      <c r="D25" s="96">
        <f t="shared" si="1"/>
        <v>15</v>
      </c>
    </row>
    <row r="26" spans="1:4" x14ac:dyDescent="0.2">
      <c r="A26" s="98" t="s">
        <v>92</v>
      </c>
      <c r="B26" s="102">
        <v>916</v>
      </c>
      <c r="C26" s="99">
        <f t="shared" si="0"/>
        <v>2.2117056210160326E-2</v>
      </c>
      <c r="D26" s="98">
        <f t="shared" si="1"/>
        <v>14</v>
      </c>
    </row>
    <row r="27" spans="1:4" x14ac:dyDescent="0.2">
      <c r="A27" s="96" t="s">
        <v>124</v>
      </c>
      <c r="B27" s="101">
        <v>1061</v>
      </c>
      <c r="C27" s="94">
        <f t="shared" si="0"/>
        <v>2.5618118601506663E-2</v>
      </c>
      <c r="D27" s="96">
        <f t="shared" si="1"/>
        <v>13</v>
      </c>
    </row>
    <row r="28" spans="1:4" x14ac:dyDescent="0.2">
      <c r="A28" s="96" t="s">
        <v>102</v>
      </c>
      <c r="B28" s="101">
        <v>1080</v>
      </c>
      <c r="C28" s="94">
        <f t="shared" si="0"/>
        <v>2.6076878501062391E-2</v>
      </c>
      <c r="D28" s="96">
        <f t="shared" si="1"/>
        <v>12</v>
      </c>
    </row>
    <row r="29" spans="1:4" x14ac:dyDescent="0.2">
      <c r="A29" s="96" t="s">
        <v>106</v>
      </c>
      <c r="B29" s="101">
        <v>1109</v>
      </c>
      <c r="C29" s="94">
        <f t="shared" si="0"/>
        <v>2.6777090979331661E-2</v>
      </c>
      <c r="D29" s="96">
        <f t="shared" si="1"/>
        <v>11</v>
      </c>
    </row>
    <row r="30" spans="1:4" x14ac:dyDescent="0.2">
      <c r="A30" s="96" t="s">
        <v>110</v>
      </c>
      <c r="B30" s="101">
        <v>1138</v>
      </c>
      <c r="C30" s="94">
        <f t="shared" si="0"/>
        <v>2.7477303457600927E-2</v>
      </c>
      <c r="D30" s="96">
        <f t="shared" si="1"/>
        <v>10</v>
      </c>
    </row>
    <row r="31" spans="1:4" x14ac:dyDescent="0.2">
      <c r="A31" s="96" t="s">
        <v>99</v>
      </c>
      <c r="B31" s="101">
        <v>1278</v>
      </c>
      <c r="C31" s="94">
        <f t="shared" si="0"/>
        <v>3.0857639559590498E-2</v>
      </c>
      <c r="D31" s="96">
        <f t="shared" si="1"/>
        <v>9</v>
      </c>
    </row>
    <row r="32" spans="1:4" x14ac:dyDescent="0.2">
      <c r="A32" s="96" t="s">
        <v>93</v>
      </c>
      <c r="B32" s="101">
        <v>1491</v>
      </c>
      <c r="C32" s="94">
        <f t="shared" si="0"/>
        <v>3.6000579486188913E-2</v>
      </c>
      <c r="D32" s="96">
        <f t="shared" si="1"/>
        <v>8</v>
      </c>
    </row>
    <row r="33" spans="1:8" x14ac:dyDescent="0.2">
      <c r="A33" s="96" t="s">
        <v>116</v>
      </c>
      <c r="B33" s="101">
        <v>1805</v>
      </c>
      <c r="C33" s="94">
        <f t="shared" si="0"/>
        <v>4.3582190457794087E-2</v>
      </c>
      <c r="D33" s="96">
        <f t="shared" si="1"/>
        <v>7</v>
      </c>
    </row>
    <row r="34" spans="1:8" x14ac:dyDescent="0.2">
      <c r="A34" s="98" t="s">
        <v>126</v>
      </c>
      <c r="B34" s="102">
        <v>1949</v>
      </c>
      <c r="C34" s="94">
        <f t="shared" si="0"/>
        <v>4.7059107591269078E-2</v>
      </c>
      <c r="D34" s="96">
        <f t="shared" si="1"/>
        <v>6</v>
      </c>
    </row>
    <row r="35" spans="1:8" x14ac:dyDescent="0.2">
      <c r="A35" s="96" t="s">
        <v>125</v>
      </c>
      <c r="B35" s="101">
        <v>2082</v>
      </c>
      <c r="C35" s="94">
        <f t="shared" si="0"/>
        <v>5.0270426888159164E-2</v>
      </c>
      <c r="D35" s="96">
        <f t="shared" si="1"/>
        <v>5</v>
      </c>
    </row>
    <row r="36" spans="1:8" x14ac:dyDescent="0.2">
      <c r="A36" s="96" t="s">
        <v>98</v>
      </c>
      <c r="B36" s="101">
        <v>3234</v>
      </c>
      <c r="C36" s="94">
        <f t="shared" si="0"/>
        <v>7.8085763955959051E-2</v>
      </c>
      <c r="D36" s="96">
        <f t="shared" si="1"/>
        <v>4</v>
      </c>
    </row>
    <row r="37" spans="1:8" x14ac:dyDescent="0.2">
      <c r="A37" s="96" t="s">
        <v>95</v>
      </c>
      <c r="B37" s="101">
        <v>3413</v>
      </c>
      <c r="C37" s="94">
        <f t="shared" si="0"/>
        <v>8.2407765114931433E-2</v>
      </c>
      <c r="D37" s="96">
        <f t="shared" si="1"/>
        <v>3</v>
      </c>
    </row>
    <row r="38" spans="1:8" x14ac:dyDescent="0.2">
      <c r="A38" s="96" t="s">
        <v>122</v>
      </c>
      <c r="B38" s="101">
        <v>4840</v>
      </c>
      <c r="C38" s="94">
        <f t="shared" si="0"/>
        <v>0.11686304809735368</v>
      </c>
      <c r="D38" s="96">
        <f t="shared" si="1"/>
        <v>2</v>
      </c>
    </row>
    <row r="39" spans="1:8" x14ac:dyDescent="0.2">
      <c r="A39" s="224" t="s">
        <v>101</v>
      </c>
      <c r="B39" s="229">
        <v>8821</v>
      </c>
      <c r="C39" s="225">
        <f t="shared" si="0"/>
        <v>0.21298531968321421</v>
      </c>
      <c r="D39" s="224">
        <f t="shared" si="1"/>
        <v>1</v>
      </c>
    </row>
    <row r="40" spans="1:8" x14ac:dyDescent="0.2">
      <c r="A40" s="226" t="s">
        <v>634</v>
      </c>
      <c r="B40" s="227">
        <f>SUM(B9:B39)</f>
        <v>41416</v>
      </c>
      <c r="C40" s="228">
        <f>SUM(C9:C39)</f>
        <v>1</v>
      </c>
      <c r="D40" s="226"/>
    </row>
    <row r="42" spans="1:8" x14ac:dyDescent="0.2">
      <c r="A42" s="73" t="s">
        <v>627</v>
      </c>
    </row>
    <row r="43" spans="1:8" ht="33" customHeight="1" x14ac:dyDescent="0.2">
      <c r="A43" s="348" t="s">
        <v>635</v>
      </c>
      <c r="B43" s="348"/>
      <c r="C43" s="348"/>
      <c r="D43" s="348"/>
      <c r="E43" s="348"/>
      <c r="F43" s="348"/>
      <c r="G43" s="348"/>
      <c r="H43" s="348"/>
    </row>
    <row r="44" spans="1:8" x14ac:dyDescent="0.2">
      <c r="A44" s="100" t="s">
        <v>907</v>
      </c>
    </row>
  </sheetData>
  <mergeCells count="2">
    <mergeCell ref="A43:H43"/>
    <mergeCell ref="H1:I1"/>
  </mergeCells>
  <hyperlinks>
    <hyperlink ref="H1:I1" location="Index!A1" display="Regresar al Índice"/>
  </hyperlinks>
  <pageMargins left="0.7" right="0.7" top="0.75" bottom="0.75" header="0.3" footer="0.3"/>
  <pageSetup paperSize="9" orientation="portrait" horizontalDpi="300" verticalDpi="0" copies="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rgb="FFFF0000"/>
  </sheetPr>
  <dimension ref="A1:Q45"/>
  <sheetViews>
    <sheetView workbookViewId="0">
      <selection activeCell="A2" sqref="A2"/>
    </sheetView>
  </sheetViews>
  <sheetFormatPr baseColWidth="10" defaultColWidth="11.42578125" defaultRowHeight="12.75" x14ac:dyDescent="0.2"/>
  <cols>
    <col min="1" max="1" width="25" style="73" customWidth="1"/>
    <col min="2" max="16384" width="11.42578125" style="73"/>
  </cols>
  <sheetData>
    <row r="1" spans="1:17" ht="15" x14ac:dyDescent="0.25">
      <c r="A1" s="74" t="s">
        <v>1072</v>
      </c>
      <c r="H1" s="330" t="s">
        <v>133</v>
      </c>
      <c r="I1" s="330"/>
    </row>
    <row r="2" spans="1:17" x14ac:dyDescent="0.2">
      <c r="A2" s="74" t="s">
        <v>627</v>
      </c>
    </row>
    <row r="5" spans="1:17" x14ac:dyDescent="0.2">
      <c r="A5" s="73" t="s">
        <v>636</v>
      </c>
      <c r="E5" s="74" t="s">
        <v>908</v>
      </c>
    </row>
    <row r="6" spans="1:17" x14ac:dyDescent="0.2">
      <c r="A6" s="73" t="s">
        <v>631</v>
      </c>
    </row>
    <row r="7" spans="1:17" x14ac:dyDescent="0.2">
      <c r="A7" s="220" t="s">
        <v>905</v>
      </c>
      <c r="C7" s="73" t="s">
        <v>909</v>
      </c>
    </row>
    <row r="8" spans="1:17" x14ac:dyDescent="0.2">
      <c r="Q8" s="73">
        <v>962</v>
      </c>
    </row>
    <row r="9" spans="1:17" ht="38.25" x14ac:dyDescent="0.2">
      <c r="A9" s="222" t="s">
        <v>169</v>
      </c>
      <c r="B9" s="223" t="s">
        <v>632</v>
      </c>
      <c r="C9" s="223" t="s">
        <v>633</v>
      </c>
      <c r="D9" s="223" t="s">
        <v>906</v>
      </c>
      <c r="Q9" s="73">
        <v>26</v>
      </c>
    </row>
    <row r="10" spans="1:17" x14ac:dyDescent="0.2">
      <c r="A10" s="96" t="s">
        <v>115</v>
      </c>
      <c r="B10" s="101">
        <v>26</v>
      </c>
      <c r="C10" s="94">
        <f t="shared" ref="C10:C40" si="0">B10/B$41</f>
        <v>8.4090688573369124E-4</v>
      </c>
      <c r="D10" s="96">
        <f t="shared" ref="D10:D40" si="1">RANK(B10,B$10:B$40)</f>
        <v>31</v>
      </c>
      <c r="Q10" s="73">
        <v>38</v>
      </c>
    </row>
    <row r="11" spans="1:17" x14ac:dyDescent="0.2">
      <c r="A11" s="96" t="s">
        <v>91</v>
      </c>
      <c r="B11" s="101">
        <v>32</v>
      </c>
      <c r="C11" s="94">
        <f t="shared" si="0"/>
        <v>1.0349623209030046E-3</v>
      </c>
      <c r="D11" s="96">
        <f t="shared" si="1"/>
        <v>30</v>
      </c>
      <c r="Q11" s="73">
        <v>261</v>
      </c>
    </row>
    <row r="12" spans="1:17" x14ac:dyDescent="0.2">
      <c r="A12" s="96" t="s">
        <v>110</v>
      </c>
      <c r="B12" s="101">
        <v>33</v>
      </c>
      <c r="C12" s="94">
        <f t="shared" si="0"/>
        <v>1.0673048934312236E-3</v>
      </c>
      <c r="D12" s="96">
        <f t="shared" si="1"/>
        <v>28</v>
      </c>
      <c r="Q12" s="73">
        <v>482</v>
      </c>
    </row>
    <row r="13" spans="1:17" x14ac:dyDescent="0.2">
      <c r="A13" s="96" t="s">
        <v>119</v>
      </c>
      <c r="B13" s="101">
        <v>33</v>
      </c>
      <c r="C13" s="94">
        <f t="shared" si="0"/>
        <v>1.0673048934312236E-3</v>
      </c>
      <c r="D13" s="96">
        <f t="shared" si="1"/>
        <v>28</v>
      </c>
      <c r="Q13" s="73">
        <v>498</v>
      </c>
    </row>
    <row r="14" spans="1:17" x14ac:dyDescent="0.2">
      <c r="A14" s="96" t="s">
        <v>113</v>
      </c>
      <c r="B14" s="101">
        <v>38</v>
      </c>
      <c r="C14" s="94">
        <f t="shared" si="0"/>
        <v>1.229017756072318E-3</v>
      </c>
      <c r="D14" s="96">
        <f t="shared" si="1"/>
        <v>27</v>
      </c>
      <c r="Q14" s="73">
        <v>53</v>
      </c>
    </row>
    <row r="15" spans="1:17" x14ac:dyDescent="0.2">
      <c r="A15" s="96" t="s">
        <v>93</v>
      </c>
      <c r="B15" s="101">
        <v>53</v>
      </c>
      <c r="C15" s="94">
        <f t="shared" si="0"/>
        <v>1.7141563439956014E-3</v>
      </c>
      <c r="D15" s="96">
        <f t="shared" si="1"/>
        <v>26</v>
      </c>
      <c r="Q15" s="73">
        <v>195</v>
      </c>
    </row>
    <row r="16" spans="1:17" x14ac:dyDescent="0.2">
      <c r="A16" s="96" t="s">
        <v>109</v>
      </c>
      <c r="B16" s="101">
        <v>81</v>
      </c>
      <c r="C16" s="94">
        <f t="shared" si="0"/>
        <v>2.6197483747857305E-3</v>
      </c>
      <c r="D16" s="96">
        <f t="shared" si="1"/>
        <v>25</v>
      </c>
      <c r="Q16" s="73">
        <v>33</v>
      </c>
    </row>
    <row r="17" spans="1:17" x14ac:dyDescent="0.2">
      <c r="A17" s="96" t="s">
        <v>116</v>
      </c>
      <c r="B17" s="101">
        <v>195</v>
      </c>
      <c r="C17" s="94">
        <f t="shared" si="0"/>
        <v>6.3068016430026849E-3</v>
      </c>
      <c r="D17" s="96">
        <f t="shared" si="1"/>
        <v>24</v>
      </c>
      <c r="Q17" s="73">
        <v>2245</v>
      </c>
    </row>
    <row r="18" spans="1:17" x14ac:dyDescent="0.2">
      <c r="A18" s="96" t="s">
        <v>114</v>
      </c>
      <c r="B18" s="101">
        <v>219</v>
      </c>
      <c r="C18" s="94">
        <f t="shared" si="0"/>
        <v>7.0830233836799376E-3</v>
      </c>
      <c r="D18" s="96">
        <f t="shared" si="1"/>
        <v>23</v>
      </c>
      <c r="Q18" s="73">
        <v>997</v>
      </c>
    </row>
    <row r="19" spans="1:17" x14ac:dyDescent="0.2">
      <c r="A19" s="96" t="s">
        <v>94</v>
      </c>
      <c r="B19" s="101">
        <v>261</v>
      </c>
      <c r="C19" s="94">
        <f t="shared" si="0"/>
        <v>8.4414114298651307E-3</v>
      </c>
      <c r="D19" s="96">
        <f t="shared" si="1"/>
        <v>22</v>
      </c>
      <c r="Q19" s="73">
        <v>958</v>
      </c>
    </row>
    <row r="20" spans="1:17" x14ac:dyDescent="0.2">
      <c r="A20" s="96" t="s">
        <v>96</v>
      </c>
      <c r="B20" s="101">
        <v>282</v>
      </c>
      <c r="C20" s="94">
        <f t="shared" si="0"/>
        <v>9.120605452957729E-3</v>
      </c>
      <c r="D20" s="96">
        <f t="shared" si="1"/>
        <v>21</v>
      </c>
      <c r="Q20" s="73">
        <v>5782</v>
      </c>
    </row>
    <row r="21" spans="1:17" x14ac:dyDescent="0.2">
      <c r="A21" s="96" t="s">
        <v>120</v>
      </c>
      <c r="B21" s="101">
        <v>348</v>
      </c>
      <c r="C21" s="94">
        <f t="shared" si="0"/>
        <v>1.1255215239820175E-2</v>
      </c>
      <c r="D21" s="96">
        <f t="shared" si="1"/>
        <v>20</v>
      </c>
      <c r="Q21" s="73">
        <v>4937</v>
      </c>
    </row>
    <row r="22" spans="1:17" x14ac:dyDescent="0.2">
      <c r="A22" s="96" t="s">
        <v>100</v>
      </c>
      <c r="B22" s="101">
        <v>388</v>
      </c>
      <c r="C22" s="94">
        <f t="shared" si="0"/>
        <v>1.2548918140948931E-2</v>
      </c>
      <c r="D22" s="96">
        <f t="shared" si="1"/>
        <v>19</v>
      </c>
      <c r="Q22" s="73">
        <v>1897</v>
      </c>
    </row>
    <row r="23" spans="1:17" x14ac:dyDescent="0.2">
      <c r="A23" s="96" t="s">
        <v>108</v>
      </c>
      <c r="B23" s="101">
        <v>390</v>
      </c>
      <c r="C23" s="94">
        <f t="shared" si="0"/>
        <v>1.261360328600537E-2</v>
      </c>
      <c r="D23" s="96">
        <f t="shared" si="1"/>
        <v>18</v>
      </c>
      <c r="Q23" s="73">
        <v>1007</v>
      </c>
    </row>
    <row r="24" spans="1:17" x14ac:dyDescent="0.2">
      <c r="A24" s="96" t="s">
        <v>111</v>
      </c>
      <c r="B24" s="101">
        <v>417</v>
      </c>
      <c r="C24" s="94">
        <f t="shared" si="0"/>
        <v>1.3486852744267279E-2</v>
      </c>
      <c r="D24" s="96">
        <f t="shared" si="1"/>
        <v>17</v>
      </c>
      <c r="Q24" s="73">
        <v>390</v>
      </c>
    </row>
    <row r="25" spans="1:17" x14ac:dyDescent="0.2">
      <c r="A25" s="96" t="s">
        <v>125</v>
      </c>
      <c r="B25" s="101">
        <v>482</v>
      </c>
      <c r="C25" s="94">
        <f t="shared" si="0"/>
        <v>1.5589119958601507E-2</v>
      </c>
      <c r="D25" s="96">
        <f t="shared" si="1"/>
        <v>16</v>
      </c>
      <c r="Q25" s="73">
        <v>33</v>
      </c>
    </row>
    <row r="26" spans="1:17" x14ac:dyDescent="0.2">
      <c r="A26" s="98" t="s">
        <v>92</v>
      </c>
      <c r="B26" s="102">
        <v>490</v>
      </c>
      <c r="C26" s="94">
        <f t="shared" si="0"/>
        <v>1.5847860538827259E-2</v>
      </c>
      <c r="D26" s="96">
        <f t="shared" si="1"/>
        <v>15</v>
      </c>
      <c r="Q26" s="73">
        <v>282</v>
      </c>
    </row>
    <row r="27" spans="1:17" x14ac:dyDescent="0.2">
      <c r="A27" s="96" t="s">
        <v>117</v>
      </c>
      <c r="B27" s="101">
        <v>498</v>
      </c>
      <c r="C27" s="94">
        <f t="shared" si="0"/>
        <v>1.6106601119053009E-2</v>
      </c>
      <c r="D27" s="96">
        <f t="shared" si="1"/>
        <v>14</v>
      </c>
      <c r="Q27" s="73">
        <v>2247</v>
      </c>
    </row>
    <row r="28" spans="1:17" x14ac:dyDescent="0.2">
      <c r="A28" s="98" t="s">
        <v>99</v>
      </c>
      <c r="B28" s="102">
        <v>684</v>
      </c>
      <c r="C28" s="94">
        <f t="shared" si="0"/>
        <v>2.2122319609301725E-2</v>
      </c>
      <c r="D28" s="96">
        <f t="shared" si="1"/>
        <v>13</v>
      </c>
      <c r="Q28" s="73">
        <v>1333</v>
      </c>
    </row>
    <row r="29" spans="1:17" x14ac:dyDescent="0.2">
      <c r="A29" s="96" t="s">
        <v>102</v>
      </c>
      <c r="B29" s="101">
        <v>958</v>
      </c>
      <c r="C29" s="94">
        <f t="shared" si="0"/>
        <v>3.0984184482033703E-2</v>
      </c>
      <c r="D29" s="96">
        <f t="shared" si="1"/>
        <v>12</v>
      </c>
      <c r="Q29" s="73">
        <v>417</v>
      </c>
    </row>
    <row r="30" spans="1:17" x14ac:dyDescent="0.2">
      <c r="A30" s="96" t="s">
        <v>97</v>
      </c>
      <c r="B30" s="101">
        <v>962</v>
      </c>
      <c r="C30" s="94">
        <f t="shared" si="0"/>
        <v>3.1113554772146577E-2</v>
      </c>
      <c r="D30" s="96">
        <f t="shared" si="1"/>
        <v>11</v>
      </c>
      <c r="Q30" s="73">
        <v>684</v>
      </c>
    </row>
    <row r="31" spans="1:17" x14ac:dyDescent="0.2">
      <c r="A31" s="96" t="s">
        <v>106</v>
      </c>
      <c r="B31" s="101">
        <v>997</v>
      </c>
      <c r="C31" s="94">
        <f t="shared" si="0"/>
        <v>3.2245544810634241E-2</v>
      </c>
      <c r="D31" s="96">
        <f t="shared" si="1"/>
        <v>10</v>
      </c>
      <c r="Q31" s="73">
        <v>348</v>
      </c>
    </row>
    <row r="32" spans="1:17" x14ac:dyDescent="0.2">
      <c r="A32" s="103" t="s">
        <v>105</v>
      </c>
      <c r="B32" s="104">
        <v>1007</v>
      </c>
      <c r="C32" s="94">
        <f t="shared" si="0"/>
        <v>3.2568970535916425E-2</v>
      </c>
      <c r="D32" s="96">
        <f t="shared" si="1"/>
        <v>9</v>
      </c>
      <c r="Q32" s="73">
        <v>388</v>
      </c>
    </row>
    <row r="33" spans="1:17" x14ac:dyDescent="0.2">
      <c r="A33" s="96" t="s">
        <v>124</v>
      </c>
      <c r="B33" s="101">
        <v>1333</v>
      </c>
      <c r="C33" s="94">
        <f t="shared" si="0"/>
        <v>4.3112649180115786E-2</v>
      </c>
      <c r="D33" s="96">
        <f t="shared" si="1"/>
        <v>8</v>
      </c>
      <c r="Q33" s="73">
        <v>32</v>
      </c>
    </row>
    <row r="34" spans="1:17" x14ac:dyDescent="0.2">
      <c r="A34" s="96" t="s">
        <v>126</v>
      </c>
      <c r="B34" s="101">
        <v>1772</v>
      </c>
      <c r="C34" s="94">
        <f t="shared" si="0"/>
        <v>5.7311038520003882E-2</v>
      </c>
      <c r="D34" s="96">
        <f t="shared" si="1"/>
        <v>7</v>
      </c>
      <c r="Q34" s="73">
        <v>81</v>
      </c>
    </row>
    <row r="35" spans="1:17" x14ac:dyDescent="0.2">
      <c r="A35" s="98" t="s">
        <v>118</v>
      </c>
      <c r="B35" s="102">
        <v>1832</v>
      </c>
      <c r="C35" s="94">
        <f t="shared" si="0"/>
        <v>5.9251592871697012E-2</v>
      </c>
      <c r="D35" s="96">
        <f t="shared" si="1"/>
        <v>6</v>
      </c>
      <c r="Q35" s="73">
        <v>219</v>
      </c>
    </row>
    <row r="36" spans="1:17" x14ac:dyDescent="0.2">
      <c r="A36" s="96" t="s">
        <v>122</v>
      </c>
      <c r="B36" s="101">
        <v>1897</v>
      </c>
      <c r="C36" s="94">
        <f t="shared" si="0"/>
        <v>6.1353860086031241E-2</v>
      </c>
      <c r="D36" s="96">
        <f t="shared" si="1"/>
        <v>5</v>
      </c>
      <c r="Q36" s="73">
        <v>1772</v>
      </c>
    </row>
    <row r="37" spans="1:17" x14ac:dyDescent="0.2">
      <c r="A37" s="96" t="s">
        <v>98</v>
      </c>
      <c r="B37" s="101">
        <v>2245</v>
      </c>
      <c r="C37" s="94">
        <f t="shared" si="0"/>
        <v>7.2609075325851424E-2</v>
      </c>
      <c r="D37" s="96">
        <f t="shared" si="1"/>
        <v>4</v>
      </c>
      <c r="Q37" s="73">
        <v>1832</v>
      </c>
    </row>
    <row r="38" spans="1:17" x14ac:dyDescent="0.2">
      <c r="A38" s="96" t="s">
        <v>107</v>
      </c>
      <c r="B38" s="101">
        <v>2247</v>
      </c>
      <c r="C38" s="94">
        <f t="shared" si="0"/>
        <v>7.2673760470907858E-2</v>
      </c>
      <c r="D38" s="96">
        <f t="shared" si="1"/>
        <v>3</v>
      </c>
      <c r="Q38" s="73">
        <v>490</v>
      </c>
    </row>
    <row r="39" spans="1:17" x14ac:dyDescent="0.2">
      <c r="A39" s="96" t="s">
        <v>95</v>
      </c>
      <c r="B39" s="101">
        <v>4937</v>
      </c>
      <c r="C39" s="94">
        <f t="shared" si="0"/>
        <v>0.15967528057181668</v>
      </c>
      <c r="D39" s="96">
        <f t="shared" si="1"/>
        <v>2</v>
      </c>
    </row>
    <row r="40" spans="1:17" x14ac:dyDescent="0.2">
      <c r="A40" s="224" t="s">
        <v>101</v>
      </c>
      <c r="B40" s="229">
        <v>5782</v>
      </c>
      <c r="C40" s="225">
        <f t="shared" si="0"/>
        <v>0.18700475435816163</v>
      </c>
      <c r="D40" s="224">
        <f t="shared" si="1"/>
        <v>1</v>
      </c>
    </row>
    <row r="41" spans="1:17" x14ac:dyDescent="0.2">
      <c r="A41" s="226" t="s">
        <v>634</v>
      </c>
      <c r="B41" s="227">
        <f>SUM(B10:B40)</f>
        <v>30919</v>
      </c>
      <c r="C41" s="228">
        <f>SUM(C10:C40)</f>
        <v>1</v>
      </c>
      <c r="D41" s="226"/>
    </row>
    <row r="43" spans="1:17" x14ac:dyDescent="0.2">
      <c r="A43" s="73" t="s">
        <v>627</v>
      </c>
    </row>
    <row r="44" spans="1:17" x14ac:dyDescent="0.2">
      <c r="A44" s="348" t="s">
        <v>635</v>
      </c>
      <c r="B44" s="348"/>
      <c r="C44" s="348"/>
      <c r="D44" s="348"/>
      <c r="E44" s="348"/>
      <c r="F44" s="348"/>
      <c r="G44" s="348"/>
      <c r="H44" s="348"/>
    </row>
    <row r="45" spans="1:17" x14ac:dyDescent="0.2">
      <c r="A45" s="100" t="s">
        <v>907</v>
      </c>
    </row>
  </sheetData>
  <mergeCells count="2">
    <mergeCell ref="A44:H44"/>
    <mergeCell ref="H1:I1"/>
  </mergeCells>
  <hyperlinks>
    <hyperlink ref="H1:I1" location="Index!A1" display="Regresar al Índice"/>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FF0000"/>
  </sheetPr>
  <dimension ref="A1:I45"/>
  <sheetViews>
    <sheetView workbookViewId="0">
      <selection activeCell="A2" sqref="A2"/>
    </sheetView>
  </sheetViews>
  <sheetFormatPr baseColWidth="10" defaultColWidth="11.42578125" defaultRowHeight="12.75" x14ac:dyDescent="0.2"/>
  <cols>
    <col min="1" max="1" width="25" style="73" customWidth="1"/>
    <col min="2" max="16384" width="11.42578125" style="73"/>
  </cols>
  <sheetData>
    <row r="1" spans="1:9" ht="15" x14ac:dyDescent="0.25">
      <c r="A1" s="74" t="s">
        <v>1073</v>
      </c>
      <c r="H1" s="330" t="s">
        <v>133</v>
      </c>
      <c r="I1" s="330"/>
    </row>
    <row r="2" spans="1:9" x14ac:dyDescent="0.2">
      <c r="A2" s="74" t="s">
        <v>627</v>
      </c>
    </row>
    <row r="5" spans="1:9" x14ac:dyDescent="0.2">
      <c r="A5" s="73" t="s">
        <v>637</v>
      </c>
      <c r="F5" s="74" t="s">
        <v>910</v>
      </c>
    </row>
    <row r="6" spans="1:9" x14ac:dyDescent="0.2">
      <c r="A6" s="73" t="s">
        <v>631</v>
      </c>
    </row>
    <row r="7" spans="1:9" x14ac:dyDescent="0.2">
      <c r="A7" s="220" t="s">
        <v>905</v>
      </c>
    </row>
    <row r="9" spans="1:9" ht="38.25" x14ac:dyDescent="0.2">
      <c r="A9" s="222" t="s">
        <v>169</v>
      </c>
      <c r="B9" s="223" t="s">
        <v>632</v>
      </c>
      <c r="C9" s="223" t="s">
        <v>633</v>
      </c>
      <c r="D9" s="223" t="s">
        <v>906</v>
      </c>
    </row>
    <row r="10" spans="1:9" x14ac:dyDescent="0.2">
      <c r="A10" s="96" t="s">
        <v>115</v>
      </c>
      <c r="B10" s="96">
        <v>0</v>
      </c>
      <c r="C10" s="94">
        <f t="shared" ref="C10:C40" si="0">B10/B$41</f>
        <v>0</v>
      </c>
      <c r="D10" s="96">
        <f t="shared" ref="D10:D40" si="1">RANK(B10,B$10:B$40)</f>
        <v>21</v>
      </c>
    </row>
    <row r="11" spans="1:9" x14ac:dyDescent="0.2">
      <c r="A11" s="98" t="s">
        <v>113</v>
      </c>
      <c r="B11" s="98">
        <v>0</v>
      </c>
      <c r="C11" s="94">
        <f t="shared" si="0"/>
        <v>0</v>
      </c>
      <c r="D11" s="96">
        <f t="shared" si="1"/>
        <v>21</v>
      </c>
    </row>
    <row r="12" spans="1:9" x14ac:dyDescent="0.2">
      <c r="A12" s="96" t="s">
        <v>94</v>
      </c>
      <c r="B12" s="96">
        <v>0</v>
      </c>
      <c r="C12" s="94">
        <f t="shared" si="0"/>
        <v>0</v>
      </c>
      <c r="D12" s="96">
        <f t="shared" si="1"/>
        <v>21</v>
      </c>
    </row>
    <row r="13" spans="1:9" x14ac:dyDescent="0.2">
      <c r="A13" s="96" t="s">
        <v>93</v>
      </c>
      <c r="B13" s="96">
        <v>0</v>
      </c>
      <c r="C13" s="94">
        <f t="shared" si="0"/>
        <v>0</v>
      </c>
      <c r="D13" s="96">
        <f t="shared" si="1"/>
        <v>21</v>
      </c>
    </row>
    <row r="14" spans="1:9" x14ac:dyDescent="0.2">
      <c r="A14" s="96" t="s">
        <v>110</v>
      </c>
      <c r="B14" s="96">
        <v>0</v>
      </c>
      <c r="C14" s="94">
        <f t="shared" si="0"/>
        <v>0</v>
      </c>
      <c r="D14" s="96">
        <f t="shared" si="1"/>
        <v>21</v>
      </c>
    </row>
    <row r="15" spans="1:9" x14ac:dyDescent="0.2">
      <c r="A15" s="96" t="s">
        <v>106</v>
      </c>
      <c r="B15" s="96">
        <v>0</v>
      </c>
      <c r="C15" s="94">
        <f t="shared" si="0"/>
        <v>0</v>
      </c>
      <c r="D15" s="96">
        <f t="shared" si="1"/>
        <v>21</v>
      </c>
    </row>
    <row r="16" spans="1:9" x14ac:dyDescent="0.2">
      <c r="A16" s="96" t="s">
        <v>105</v>
      </c>
      <c r="B16" s="96">
        <v>0</v>
      </c>
      <c r="C16" s="94">
        <f t="shared" si="0"/>
        <v>0</v>
      </c>
      <c r="D16" s="96">
        <f t="shared" si="1"/>
        <v>21</v>
      </c>
    </row>
    <row r="17" spans="1:4" x14ac:dyDescent="0.2">
      <c r="A17" s="96" t="s">
        <v>91</v>
      </c>
      <c r="B17" s="96">
        <v>0</v>
      </c>
      <c r="C17" s="94">
        <f t="shared" si="0"/>
        <v>0</v>
      </c>
      <c r="D17" s="96">
        <f t="shared" si="1"/>
        <v>21</v>
      </c>
    </row>
    <row r="18" spans="1:4" x14ac:dyDescent="0.2">
      <c r="A18" s="98" t="s">
        <v>126</v>
      </c>
      <c r="B18" s="98">
        <v>0</v>
      </c>
      <c r="C18" s="94">
        <f t="shared" si="0"/>
        <v>0</v>
      </c>
      <c r="D18" s="96">
        <f t="shared" si="1"/>
        <v>21</v>
      </c>
    </row>
    <row r="19" spans="1:4" x14ac:dyDescent="0.2">
      <c r="A19" s="96" t="s">
        <v>108</v>
      </c>
      <c r="B19" s="96">
        <v>0</v>
      </c>
      <c r="C19" s="94">
        <f t="shared" si="0"/>
        <v>0</v>
      </c>
      <c r="D19" s="96">
        <f t="shared" si="1"/>
        <v>21</v>
      </c>
    </row>
    <row r="20" spans="1:4" x14ac:dyDescent="0.2">
      <c r="A20" s="96" t="s">
        <v>119</v>
      </c>
      <c r="B20" s="96">
        <v>0</v>
      </c>
      <c r="C20" s="94">
        <f t="shared" si="0"/>
        <v>0</v>
      </c>
      <c r="D20" s="96">
        <f t="shared" si="1"/>
        <v>21</v>
      </c>
    </row>
    <row r="21" spans="1:4" x14ac:dyDescent="0.2">
      <c r="A21" s="98" t="s">
        <v>125</v>
      </c>
      <c r="B21" s="98">
        <v>1</v>
      </c>
      <c r="C21" s="94">
        <f t="shared" si="0"/>
        <v>3.6764705882352941E-3</v>
      </c>
      <c r="D21" s="96">
        <f t="shared" si="1"/>
        <v>17</v>
      </c>
    </row>
    <row r="22" spans="1:4" x14ac:dyDescent="0.2">
      <c r="A22" s="96" t="s">
        <v>100</v>
      </c>
      <c r="B22" s="96">
        <v>1</v>
      </c>
      <c r="C22" s="94">
        <f t="shared" si="0"/>
        <v>3.6764705882352941E-3</v>
      </c>
      <c r="D22" s="96">
        <f t="shared" si="1"/>
        <v>17</v>
      </c>
    </row>
    <row r="23" spans="1:4" x14ac:dyDescent="0.2">
      <c r="A23" s="96" t="s">
        <v>109</v>
      </c>
      <c r="B23" s="96">
        <v>1</v>
      </c>
      <c r="C23" s="94">
        <f t="shared" si="0"/>
        <v>3.6764705882352941E-3</v>
      </c>
      <c r="D23" s="96">
        <f t="shared" si="1"/>
        <v>17</v>
      </c>
    </row>
    <row r="24" spans="1:4" x14ac:dyDescent="0.2">
      <c r="A24" s="96" t="s">
        <v>114</v>
      </c>
      <c r="B24" s="96">
        <v>1</v>
      </c>
      <c r="C24" s="94">
        <f t="shared" si="0"/>
        <v>3.6764705882352941E-3</v>
      </c>
      <c r="D24" s="96">
        <f t="shared" si="1"/>
        <v>17</v>
      </c>
    </row>
    <row r="25" spans="1:4" x14ac:dyDescent="0.2">
      <c r="A25" s="96" t="s">
        <v>117</v>
      </c>
      <c r="B25" s="96">
        <v>2</v>
      </c>
      <c r="C25" s="94">
        <f t="shared" si="0"/>
        <v>7.3529411764705881E-3</v>
      </c>
      <c r="D25" s="96">
        <f t="shared" si="1"/>
        <v>13</v>
      </c>
    </row>
    <row r="26" spans="1:4" x14ac:dyDescent="0.2">
      <c r="A26" s="96" t="s">
        <v>116</v>
      </c>
      <c r="B26" s="96">
        <v>2</v>
      </c>
      <c r="C26" s="94">
        <f t="shared" si="0"/>
        <v>7.3529411764705881E-3</v>
      </c>
      <c r="D26" s="96">
        <f t="shared" si="1"/>
        <v>13</v>
      </c>
    </row>
    <row r="27" spans="1:4" x14ac:dyDescent="0.2">
      <c r="A27" s="96" t="s">
        <v>107</v>
      </c>
      <c r="B27" s="96">
        <v>2</v>
      </c>
      <c r="C27" s="94">
        <f t="shared" si="0"/>
        <v>7.3529411764705881E-3</v>
      </c>
      <c r="D27" s="96">
        <f t="shared" si="1"/>
        <v>13</v>
      </c>
    </row>
    <row r="28" spans="1:4" x14ac:dyDescent="0.2">
      <c r="A28" s="96" t="s">
        <v>111</v>
      </c>
      <c r="B28" s="96">
        <v>2</v>
      </c>
      <c r="C28" s="94">
        <f t="shared" si="0"/>
        <v>7.3529411764705881E-3</v>
      </c>
      <c r="D28" s="96">
        <f t="shared" si="1"/>
        <v>13</v>
      </c>
    </row>
    <row r="29" spans="1:4" x14ac:dyDescent="0.2">
      <c r="A29" s="96" t="s">
        <v>96</v>
      </c>
      <c r="B29" s="96">
        <v>3</v>
      </c>
      <c r="C29" s="94">
        <f t="shared" si="0"/>
        <v>1.1029411764705883E-2</v>
      </c>
      <c r="D29" s="96">
        <f t="shared" si="1"/>
        <v>12</v>
      </c>
    </row>
    <row r="30" spans="1:4" x14ac:dyDescent="0.2">
      <c r="A30" s="96" t="s">
        <v>102</v>
      </c>
      <c r="B30" s="96">
        <v>5</v>
      </c>
      <c r="C30" s="94">
        <f t="shared" si="0"/>
        <v>1.8382352941176471E-2</v>
      </c>
      <c r="D30" s="96">
        <f t="shared" si="1"/>
        <v>10</v>
      </c>
    </row>
    <row r="31" spans="1:4" x14ac:dyDescent="0.2">
      <c r="A31" s="96" t="s">
        <v>118</v>
      </c>
      <c r="B31" s="96">
        <v>5</v>
      </c>
      <c r="C31" s="94">
        <f t="shared" si="0"/>
        <v>1.8382352941176471E-2</v>
      </c>
      <c r="D31" s="96">
        <f t="shared" si="1"/>
        <v>10</v>
      </c>
    </row>
    <row r="32" spans="1:4" x14ac:dyDescent="0.2">
      <c r="A32" s="96" t="s">
        <v>120</v>
      </c>
      <c r="B32" s="96">
        <v>6</v>
      </c>
      <c r="C32" s="94">
        <f t="shared" si="0"/>
        <v>2.2058823529411766E-2</v>
      </c>
      <c r="D32" s="96">
        <f t="shared" si="1"/>
        <v>9</v>
      </c>
    </row>
    <row r="33" spans="1:8" x14ac:dyDescent="0.2">
      <c r="A33" s="98" t="s">
        <v>99</v>
      </c>
      <c r="B33" s="98">
        <v>7</v>
      </c>
      <c r="C33" s="94">
        <f t="shared" si="0"/>
        <v>2.5735294117647058E-2</v>
      </c>
      <c r="D33" s="96">
        <f t="shared" si="1"/>
        <v>8</v>
      </c>
    </row>
    <row r="34" spans="1:8" x14ac:dyDescent="0.2">
      <c r="A34" s="96" t="s">
        <v>122</v>
      </c>
      <c r="B34" s="96">
        <v>9</v>
      </c>
      <c r="C34" s="94">
        <f t="shared" si="0"/>
        <v>3.3088235294117647E-2</v>
      </c>
      <c r="D34" s="96">
        <f t="shared" si="1"/>
        <v>6</v>
      </c>
    </row>
    <row r="35" spans="1:8" x14ac:dyDescent="0.2">
      <c r="A35" s="96" t="s">
        <v>92</v>
      </c>
      <c r="B35" s="96">
        <v>9</v>
      </c>
      <c r="C35" s="94">
        <f t="shared" si="0"/>
        <v>3.3088235294117647E-2</v>
      </c>
      <c r="D35" s="96">
        <f t="shared" si="1"/>
        <v>6</v>
      </c>
    </row>
    <row r="36" spans="1:8" x14ac:dyDescent="0.2">
      <c r="A36" s="98" t="s">
        <v>124</v>
      </c>
      <c r="B36" s="98">
        <v>17</v>
      </c>
      <c r="C36" s="94">
        <f t="shared" si="0"/>
        <v>6.25E-2</v>
      </c>
      <c r="D36" s="96">
        <f t="shared" si="1"/>
        <v>5</v>
      </c>
    </row>
    <row r="37" spans="1:8" x14ac:dyDescent="0.2">
      <c r="A37" s="98" t="s">
        <v>98</v>
      </c>
      <c r="B37" s="98">
        <v>19</v>
      </c>
      <c r="C37" s="94">
        <f t="shared" si="0"/>
        <v>6.985294117647059E-2</v>
      </c>
      <c r="D37" s="96">
        <f t="shared" si="1"/>
        <v>4</v>
      </c>
    </row>
    <row r="38" spans="1:8" x14ac:dyDescent="0.2">
      <c r="A38" s="224" t="s">
        <v>101</v>
      </c>
      <c r="B38" s="224">
        <v>31</v>
      </c>
      <c r="C38" s="225">
        <f t="shared" si="0"/>
        <v>0.11397058823529412</v>
      </c>
      <c r="D38" s="224">
        <f t="shared" si="1"/>
        <v>3</v>
      </c>
    </row>
    <row r="39" spans="1:8" x14ac:dyDescent="0.2">
      <c r="A39" s="96" t="s">
        <v>97</v>
      </c>
      <c r="B39" s="96">
        <v>50</v>
      </c>
      <c r="C39" s="94">
        <f t="shared" si="0"/>
        <v>0.18382352941176472</v>
      </c>
      <c r="D39" s="96">
        <f t="shared" si="1"/>
        <v>2</v>
      </c>
    </row>
    <row r="40" spans="1:8" x14ac:dyDescent="0.2">
      <c r="A40" s="96" t="s">
        <v>95</v>
      </c>
      <c r="B40" s="96">
        <v>99</v>
      </c>
      <c r="C40" s="94">
        <f t="shared" si="0"/>
        <v>0.3639705882352941</v>
      </c>
      <c r="D40" s="96">
        <f t="shared" si="1"/>
        <v>1</v>
      </c>
    </row>
    <row r="41" spans="1:8" x14ac:dyDescent="0.2">
      <c r="A41" s="226" t="s">
        <v>634</v>
      </c>
      <c r="B41" s="227">
        <f>SUM(B10:B40)</f>
        <v>272</v>
      </c>
      <c r="C41" s="228">
        <f>SUM(C10:C40)</f>
        <v>1</v>
      </c>
      <c r="D41" s="226"/>
    </row>
    <row r="43" spans="1:8" x14ac:dyDescent="0.2">
      <c r="A43" s="73" t="s">
        <v>627</v>
      </c>
    </row>
    <row r="44" spans="1:8" x14ac:dyDescent="0.2">
      <c r="A44" s="348" t="s">
        <v>635</v>
      </c>
      <c r="B44" s="348"/>
      <c r="C44" s="348"/>
      <c r="D44" s="348"/>
      <c r="E44" s="348"/>
      <c r="F44" s="348"/>
      <c r="G44" s="348"/>
      <c r="H44" s="348"/>
    </row>
    <row r="45" spans="1:8" x14ac:dyDescent="0.2">
      <c r="A45" s="100" t="s">
        <v>907</v>
      </c>
    </row>
  </sheetData>
  <mergeCells count="2">
    <mergeCell ref="A44:H44"/>
    <mergeCell ref="H1:I1"/>
  </mergeCells>
  <hyperlinks>
    <hyperlink ref="H1:I1" location="Index!A1" display="Regresar al Índice"/>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rgb="FFFF0000"/>
  </sheetPr>
  <dimension ref="A1:I45"/>
  <sheetViews>
    <sheetView workbookViewId="0">
      <selection activeCell="A2" sqref="A2"/>
    </sheetView>
  </sheetViews>
  <sheetFormatPr baseColWidth="10" defaultColWidth="11.42578125" defaultRowHeight="12.75" x14ac:dyDescent="0.2"/>
  <cols>
    <col min="1" max="1" width="25" style="73" customWidth="1"/>
    <col min="2" max="16384" width="11.42578125" style="73"/>
  </cols>
  <sheetData>
    <row r="1" spans="1:9" ht="15" x14ac:dyDescent="0.25">
      <c r="A1" s="74" t="s">
        <v>1074</v>
      </c>
      <c r="H1" s="330" t="s">
        <v>133</v>
      </c>
      <c r="I1" s="330"/>
    </row>
    <row r="2" spans="1:9" x14ac:dyDescent="0.2">
      <c r="A2" s="74" t="s">
        <v>627</v>
      </c>
    </row>
    <row r="5" spans="1:9" x14ac:dyDescent="0.2">
      <c r="A5" s="73" t="s">
        <v>638</v>
      </c>
      <c r="E5" s="74" t="s">
        <v>911</v>
      </c>
    </row>
    <row r="6" spans="1:9" x14ac:dyDescent="0.2">
      <c r="A6" s="73" t="s">
        <v>631</v>
      </c>
    </row>
    <row r="7" spans="1:9" x14ac:dyDescent="0.2">
      <c r="A7" s="220" t="s">
        <v>905</v>
      </c>
    </row>
    <row r="9" spans="1:9" ht="38.25" x14ac:dyDescent="0.2">
      <c r="A9" s="222" t="s">
        <v>169</v>
      </c>
      <c r="B9" s="223" t="s">
        <v>632</v>
      </c>
      <c r="C9" s="223" t="s">
        <v>633</v>
      </c>
      <c r="D9" s="223" t="s">
        <v>906</v>
      </c>
    </row>
    <row r="10" spans="1:9" x14ac:dyDescent="0.2">
      <c r="A10" s="98" t="s">
        <v>113</v>
      </c>
      <c r="B10" s="98">
        <v>0</v>
      </c>
      <c r="C10" s="94">
        <f t="shared" ref="C10:C40" si="0">B10/B$41</f>
        <v>0</v>
      </c>
      <c r="D10" s="96">
        <f t="shared" ref="D10:D40" si="1">RANK(B10,B$10:B$40)</f>
        <v>15</v>
      </c>
    </row>
    <row r="11" spans="1:9" x14ac:dyDescent="0.2">
      <c r="A11" s="96" t="s">
        <v>94</v>
      </c>
      <c r="B11" s="96">
        <v>0</v>
      </c>
      <c r="C11" s="94">
        <f t="shared" si="0"/>
        <v>0</v>
      </c>
      <c r="D11" s="96">
        <f t="shared" si="1"/>
        <v>15</v>
      </c>
    </row>
    <row r="12" spans="1:9" x14ac:dyDescent="0.2">
      <c r="A12" s="96" t="s">
        <v>93</v>
      </c>
      <c r="B12" s="96">
        <v>0</v>
      </c>
      <c r="C12" s="94">
        <f t="shared" si="0"/>
        <v>0</v>
      </c>
      <c r="D12" s="96">
        <f t="shared" si="1"/>
        <v>15</v>
      </c>
    </row>
    <row r="13" spans="1:9" x14ac:dyDescent="0.2">
      <c r="A13" s="96" t="s">
        <v>116</v>
      </c>
      <c r="B13" s="96">
        <v>0</v>
      </c>
      <c r="C13" s="94">
        <f t="shared" si="0"/>
        <v>0</v>
      </c>
      <c r="D13" s="96">
        <f t="shared" si="1"/>
        <v>15</v>
      </c>
    </row>
    <row r="14" spans="1:9" x14ac:dyDescent="0.2">
      <c r="A14" s="96" t="s">
        <v>110</v>
      </c>
      <c r="B14" s="96">
        <v>0</v>
      </c>
      <c r="C14" s="94">
        <f t="shared" si="0"/>
        <v>0</v>
      </c>
      <c r="D14" s="96">
        <f t="shared" si="1"/>
        <v>15</v>
      </c>
    </row>
    <row r="15" spans="1:9" x14ac:dyDescent="0.2">
      <c r="A15" s="96" t="s">
        <v>106</v>
      </c>
      <c r="B15" s="96">
        <v>0</v>
      </c>
      <c r="C15" s="94">
        <f t="shared" si="0"/>
        <v>0</v>
      </c>
      <c r="D15" s="96">
        <f t="shared" si="1"/>
        <v>15</v>
      </c>
    </row>
    <row r="16" spans="1:9" x14ac:dyDescent="0.2">
      <c r="A16" s="96" t="s">
        <v>102</v>
      </c>
      <c r="B16" s="96">
        <v>0</v>
      </c>
      <c r="C16" s="94">
        <f t="shared" si="0"/>
        <v>0</v>
      </c>
      <c r="D16" s="96">
        <f t="shared" si="1"/>
        <v>15</v>
      </c>
    </row>
    <row r="17" spans="1:4" x14ac:dyDescent="0.2">
      <c r="A17" s="96" t="s">
        <v>95</v>
      </c>
      <c r="B17" s="96">
        <v>0</v>
      </c>
      <c r="C17" s="94">
        <f t="shared" si="0"/>
        <v>0</v>
      </c>
      <c r="D17" s="96">
        <f t="shared" si="1"/>
        <v>15</v>
      </c>
    </row>
    <row r="18" spans="1:4" x14ac:dyDescent="0.2">
      <c r="A18" s="98" t="s">
        <v>119</v>
      </c>
      <c r="B18" s="98">
        <v>0</v>
      </c>
      <c r="C18" s="94">
        <f t="shared" si="0"/>
        <v>0</v>
      </c>
      <c r="D18" s="96">
        <f t="shared" si="1"/>
        <v>15</v>
      </c>
    </row>
    <row r="19" spans="1:4" x14ac:dyDescent="0.2">
      <c r="A19" s="96" t="s">
        <v>107</v>
      </c>
      <c r="B19" s="96">
        <v>0</v>
      </c>
      <c r="C19" s="94">
        <f t="shared" si="0"/>
        <v>0</v>
      </c>
      <c r="D19" s="96">
        <f t="shared" si="1"/>
        <v>15</v>
      </c>
    </row>
    <row r="20" spans="1:4" x14ac:dyDescent="0.2">
      <c r="A20" s="96" t="s">
        <v>124</v>
      </c>
      <c r="B20" s="96">
        <v>0</v>
      </c>
      <c r="C20" s="94">
        <f t="shared" si="0"/>
        <v>0</v>
      </c>
      <c r="D20" s="96">
        <f t="shared" si="1"/>
        <v>15</v>
      </c>
    </row>
    <row r="21" spans="1:4" x14ac:dyDescent="0.2">
      <c r="A21" s="96" t="s">
        <v>111</v>
      </c>
      <c r="B21" s="96">
        <v>0</v>
      </c>
      <c r="C21" s="94">
        <f t="shared" si="0"/>
        <v>0</v>
      </c>
      <c r="D21" s="96">
        <f t="shared" si="1"/>
        <v>15</v>
      </c>
    </row>
    <row r="22" spans="1:4" x14ac:dyDescent="0.2">
      <c r="A22" s="96" t="s">
        <v>91</v>
      </c>
      <c r="B22" s="96">
        <v>0</v>
      </c>
      <c r="C22" s="94">
        <f t="shared" si="0"/>
        <v>0</v>
      </c>
      <c r="D22" s="96">
        <f t="shared" si="1"/>
        <v>15</v>
      </c>
    </row>
    <row r="23" spans="1:4" x14ac:dyDescent="0.2">
      <c r="A23" s="96" t="s">
        <v>114</v>
      </c>
      <c r="B23" s="96">
        <v>0</v>
      </c>
      <c r="C23" s="94">
        <f t="shared" si="0"/>
        <v>0</v>
      </c>
      <c r="D23" s="96">
        <f t="shared" si="1"/>
        <v>15</v>
      </c>
    </row>
    <row r="24" spans="1:4" x14ac:dyDescent="0.2">
      <c r="A24" s="98" t="s">
        <v>126</v>
      </c>
      <c r="B24" s="98">
        <v>0</v>
      </c>
      <c r="C24" s="94">
        <f t="shared" si="0"/>
        <v>0</v>
      </c>
      <c r="D24" s="96">
        <f t="shared" si="1"/>
        <v>15</v>
      </c>
    </row>
    <row r="25" spans="1:4" x14ac:dyDescent="0.2">
      <c r="A25" s="96" t="s">
        <v>118</v>
      </c>
      <c r="B25" s="96">
        <v>0</v>
      </c>
      <c r="C25" s="94">
        <f t="shared" si="0"/>
        <v>0</v>
      </c>
      <c r="D25" s="96">
        <f t="shared" si="1"/>
        <v>15</v>
      </c>
    </row>
    <row r="26" spans="1:4" x14ac:dyDescent="0.2">
      <c r="A26" s="98" t="s">
        <v>125</v>
      </c>
      <c r="B26" s="98">
        <v>0</v>
      </c>
      <c r="C26" s="94">
        <f t="shared" si="0"/>
        <v>0</v>
      </c>
      <c r="D26" s="96">
        <f t="shared" si="1"/>
        <v>15</v>
      </c>
    </row>
    <row r="27" spans="1:4" x14ac:dyDescent="0.2">
      <c r="A27" s="96" t="s">
        <v>105</v>
      </c>
      <c r="B27" s="96">
        <v>1</v>
      </c>
      <c r="C27" s="94">
        <f t="shared" si="0"/>
        <v>1.6393442622950821E-2</v>
      </c>
      <c r="D27" s="96">
        <f t="shared" si="1"/>
        <v>10</v>
      </c>
    </row>
    <row r="28" spans="1:4" x14ac:dyDescent="0.2">
      <c r="A28" s="96" t="s">
        <v>108</v>
      </c>
      <c r="B28" s="96">
        <v>1</v>
      </c>
      <c r="C28" s="94">
        <f t="shared" si="0"/>
        <v>1.6393442622950821E-2</v>
      </c>
      <c r="D28" s="96">
        <f t="shared" si="1"/>
        <v>10</v>
      </c>
    </row>
    <row r="29" spans="1:4" x14ac:dyDescent="0.2">
      <c r="A29" s="96" t="s">
        <v>96</v>
      </c>
      <c r="B29" s="96">
        <v>1</v>
      </c>
      <c r="C29" s="94">
        <f t="shared" si="0"/>
        <v>1.6393442622950821E-2</v>
      </c>
      <c r="D29" s="96">
        <f t="shared" si="1"/>
        <v>10</v>
      </c>
    </row>
    <row r="30" spans="1:4" x14ac:dyDescent="0.2">
      <c r="A30" s="96" t="s">
        <v>99</v>
      </c>
      <c r="B30" s="96">
        <v>1</v>
      </c>
      <c r="C30" s="94">
        <f t="shared" si="0"/>
        <v>1.6393442622950821E-2</v>
      </c>
      <c r="D30" s="96">
        <f t="shared" si="1"/>
        <v>10</v>
      </c>
    </row>
    <row r="31" spans="1:4" x14ac:dyDescent="0.2">
      <c r="A31" s="96" t="s">
        <v>100</v>
      </c>
      <c r="B31" s="96">
        <v>1</v>
      </c>
      <c r="C31" s="94">
        <f t="shared" si="0"/>
        <v>1.6393442622950821E-2</v>
      </c>
      <c r="D31" s="96">
        <f t="shared" si="1"/>
        <v>10</v>
      </c>
    </row>
    <row r="32" spans="1:4" x14ac:dyDescent="0.2">
      <c r="A32" s="96" t="s">
        <v>117</v>
      </c>
      <c r="B32" s="96">
        <v>2</v>
      </c>
      <c r="C32" s="94">
        <f t="shared" si="0"/>
        <v>3.2786885245901641E-2</v>
      </c>
      <c r="D32" s="96">
        <f t="shared" si="1"/>
        <v>8</v>
      </c>
    </row>
    <row r="33" spans="1:8" x14ac:dyDescent="0.2">
      <c r="A33" s="96" t="s">
        <v>109</v>
      </c>
      <c r="B33" s="96">
        <v>2</v>
      </c>
      <c r="C33" s="94">
        <f t="shared" si="0"/>
        <v>3.2786885245901641E-2</v>
      </c>
      <c r="D33" s="96">
        <f t="shared" si="1"/>
        <v>8</v>
      </c>
    </row>
    <row r="34" spans="1:8" x14ac:dyDescent="0.2">
      <c r="A34" s="96" t="s">
        <v>115</v>
      </c>
      <c r="B34" s="96">
        <v>3</v>
      </c>
      <c r="C34" s="94">
        <f t="shared" si="0"/>
        <v>4.9180327868852458E-2</v>
      </c>
      <c r="D34" s="96">
        <f t="shared" si="1"/>
        <v>6</v>
      </c>
    </row>
    <row r="35" spans="1:8" x14ac:dyDescent="0.2">
      <c r="A35" s="98" t="s">
        <v>92</v>
      </c>
      <c r="B35" s="98">
        <v>3</v>
      </c>
      <c r="C35" s="94">
        <f t="shared" si="0"/>
        <v>4.9180327868852458E-2</v>
      </c>
      <c r="D35" s="96">
        <f t="shared" si="1"/>
        <v>6</v>
      </c>
    </row>
    <row r="36" spans="1:8" x14ac:dyDescent="0.2">
      <c r="A36" s="98" t="s">
        <v>97</v>
      </c>
      <c r="B36" s="98">
        <v>5</v>
      </c>
      <c r="C36" s="94">
        <f t="shared" si="0"/>
        <v>8.1967213114754092E-2</v>
      </c>
      <c r="D36" s="96">
        <f t="shared" si="1"/>
        <v>5</v>
      </c>
    </row>
    <row r="37" spans="1:8" x14ac:dyDescent="0.2">
      <c r="A37" s="96" t="s">
        <v>120</v>
      </c>
      <c r="B37" s="96">
        <v>6</v>
      </c>
      <c r="C37" s="99">
        <f t="shared" si="0"/>
        <v>9.8360655737704916E-2</v>
      </c>
      <c r="D37" s="98">
        <f t="shared" si="1"/>
        <v>4</v>
      </c>
    </row>
    <row r="38" spans="1:8" x14ac:dyDescent="0.2">
      <c r="A38" s="224" t="s">
        <v>101</v>
      </c>
      <c r="B38" s="224">
        <v>9</v>
      </c>
      <c r="C38" s="225">
        <f t="shared" si="0"/>
        <v>0.14754098360655737</v>
      </c>
      <c r="D38" s="224">
        <f t="shared" si="1"/>
        <v>3</v>
      </c>
    </row>
    <row r="39" spans="1:8" x14ac:dyDescent="0.2">
      <c r="A39" s="96" t="s">
        <v>122</v>
      </c>
      <c r="B39" s="96">
        <v>11</v>
      </c>
      <c r="C39" s="99">
        <f t="shared" si="0"/>
        <v>0.18032786885245902</v>
      </c>
      <c r="D39" s="98">
        <f t="shared" si="1"/>
        <v>2</v>
      </c>
    </row>
    <row r="40" spans="1:8" x14ac:dyDescent="0.2">
      <c r="A40" s="98" t="s">
        <v>98</v>
      </c>
      <c r="B40" s="98">
        <v>15</v>
      </c>
      <c r="C40" s="94">
        <f t="shared" si="0"/>
        <v>0.24590163934426229</v>
      </c>
      <c r="D40" s="96">
        <f t="shared" si="1"/>
        <v>1</v>
      </c>
    </row>
    <row r="41" spans="1:8" x14ac:dyDescent="0.2">
      <c r="A41" s="226" t="s">
        <v>634</v>
      </c>
      <c r="B41" s="227">
        <f>SUM(B10:B40)</f>
        <v>61</v>
      </c>
      <c r="C41" s="228">
        <f>SUM(C10:C40)</f>
        <v>1</v>
      </c>
      <c r="D41" s="226"/>
    </row>
    <row r="43" spans="1:8" x14ac:dyDescent="0.2">
      <c r="A43" s="73" t="s">
        <v>627</v>
      </c>
    </row>
    <row r="44" spans="1:8" x14ac:dyDescent="0.2">
      <c r="A44" s="348" t="s">
        <v>635</v>
      </c>
      <c r="B44" s="348"/>
      <c r="C44" s="348"/>
      <c r="D44" s="348"/>
      <c r="E44" s="348"/>
      <c r="F44" s="348"/>
      <c r="G44" s="348"/>
      <c r="H44" s="348"/>
    </row>
    <row r="45" spans="1:8" x14ac:dyDescent="0.2">
      <c r="A45" s="100" t="s">
        <v>907</v>
      </c>
    </row>
  </sheetData>
  <mergeCells count="2">
    <mergeCell ref="A44:H44"/>
    <mergeCell ref="H1:I1"/>
  </mergeCells>
  <hyperlinks>
    <hyperlink ref="H1:I1" location="Index!A1" display="Regresar al Índice"/>
  </hyperlinks>
  <pageMargins left="0.7" right="0.7" top="0.75" bottom="0.75" header="0.3" footer="0.3"/>
  <pageSetup paperSize="9" orientation="portrait" horizontalDpi="300" verticalDpi="0" copies="0"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FF0000"/>
  </sheetPr>
  <dimension ref="A1:Q46"/>
  <sheetViews>
    <sheetView workbookViewId="0">
      <selection activeCell="J67" sqref="J67"/>
    </sheetView>
  </sheetViews>
  <sheetFormatPr baseColWidth="10" defaultColWidth="11.42578125" defaultRowHeight="12.75" x14ac:dyDescent="0.2"/>
  <cols>
    <col min="1" max="1" width="5.7109375" style="73" customWidth="1"/>
    <col min="2" max="2" width="8.140625" style="73" customWidth="1"/>
    <col min="3" max="16384" width="11.42578125" style="73"/>
  </cols>
  <sheetData>
    <row r="1" spans="1:9" ht="15" x14ac:dyDescent="0.25">
      <c r="A1" s="74" t="s">
        <v>1075</v>
      </c>
      <c r="B1" s="74"/>
      <c r="H1" s="330" t="s">
        <v>133</v>
      </c>
      <c r="I1" s="330"/>
    </row>
    <row r="2" spans="1:9" x14ac:dyDescent="0.2">
      <c r="A2" s="74" t="s">
        <v>627</v>
      </c>
    </row>
    <row r="4" spans="1:9" x14ac:dyDescent="0.2">
      <c r="H4" s="74" t="s">
        <v>912</v>
      </c>
    </row>
    <row r="5" spans="1:9" x14ac:dyDescent="0.2">
      <c r="A5" s="73" t="s">
        <v>630</v>
      </c>
    </row>
    <row r="6" spans="1:9" x14ac:dyDescent="0.2">
      <c r="A6" s="73" t="s">
        <v>639</v>
      </c>
    </row>
    <row r="7" spans="1:9" x14ac:dyDescent="0.2">
      <c r="A7" s="220" t="s">
        <v>913</v>
      </c>
    </row>
    <row r="10" spans="1:9" x14ac:dyDescent="0.2">
      <c r="A10" s="221" t="s">
        <v>640</v>
      </c>
      <c r="B10" s="221" t="s">
        <v>641</v>
      </c>
      <c r="C10" s="221" t="s">
        <v>123</v>
      </c>
      <c r="D10" s="221" t="s">
        <v>101</v>
      </c>
    </row>
    <row r="11" spans="1:9" ht="15" customHeight="1" x14ac:dyDescent="0.2">
      <c r="A11" s="356">
        <v>2017</v>
      </c>
      <c r="B11" s="92" t="s">
        <v>135</v>
      </c>
      <c r="C11" s="97">
        <v>36924</v>
      </c>
      <c r="D11" s="97">
        <v>7186</v>
      </c>
    </row>
    <row r="12" spans="1:9" ht="15" customHeight="1" x14ac:dyDescent="0.2">
      <c r="A12" s="357"/>
      <c r="B12" s="92" t="s">
        <v>136</v>
      </c>
      <c r="C12" s="97">
        <v>31745</v>
      </c>
      <c r="D12" s="97">
        <v>5512</v>
      </c>
    </row>
    <row r="13" spans="1:9" ht="15" customHeight="1" x14ac:dyDescent="0.2">
      <c r="A13" s="357"/>
      <c r="B13" s="92" t="s">
        <v>137</v>
      </c>
      <c r="C13" s="97">
        <v>34872</v>
      </c>
      <c r="D13" s="97">
        <v>6676</v>
      </c>
    </row>
    <row r="14" spans="1:9" ht="15" customHeight="1" x14ac:dyDescent="0.2">
      <c r="A14" s="357"/>
      <c r="B14" s="92" t="s">
        <v>138</v>
      </c>
      <c r="C14" s="97">
        <v>32604</v>
      </c>
      <c r="D14" s="97">
        <v>6032</v>
      </c>
    </row>
    <row r="15" spans="1:9" ht="15" customHeight="1" x14ac:dyDescent="0.2">
      <c r="A15" s="357"/>
      <c r="B15" s="92" t="s">
        <v>139</v>
      </c>
      <c r="C15" s="97">
        <v>37241</v>
      </c>
      <c r="D15" s="97">
        <v>7201</v>
      </c>
    </row>
    <row r="16" spans="1:9" ht="15" customHeight="1" x14ac:dyDescent="0.2">
      <c r="A16" s="357"/>
      <c r="B16" s="92" t="s">
        <v>140</v>
      </c>
      <c r="C16" s="97">
        <v>36505</v>
      </c>
      <c r="D16" s="97">
        <v>6696</v>
      </c>
    </row>
    <row r="17" spans="1:17" ht="15" customHeight="1" x14ac:dyDescent="0.2">
      <c r="A17" s="357"/>
      <c r="B17" s="92" t="s">
        <v>141</v>
      </c>
      <c r="C17" s="97">
        <v>36533</v>
      </c>
      <c r="D17" s="97">
        <v>6514</v>
      </c>
    </row>
    <row r="18" spans="1:17" ht="15" customHeight="1" x14ac:dyDescent="0.2">
      <c r="A18" s="357"/>
      <c r="B18" s="92" t="s">
        <v>142</v>
      </c>
      <c r="C18" s="97">
        <v>36201</v>
      </c>
      <c r="D18" s="97">
        <v>6514</v>
      </c>
    </row>
    <row r="19" spans="1:17" ht="15" customHeight="1" x14ac:dyDescent="0.2">
      <c r="A19" s="357"/>
      <c r="B19" s="92" t="s">
        <v>143</v>
      </c>
      <c r="C19" s="97">
        <v>35318</v>
      </c>
      <c r="D19" s="97">
        <v>6800</v>
      </c>
    </row>
    <row r="20" spans="1:17" ht="15" customHeight="1" x14ac:dyDescent="0.2">
      <c r="A20" s="357"/>
      <c r="B20" s="92" t="s">
        <v>144</v>
      </c>
      <c r="C20" s="97">
        <v>36490</v>
      </c>
      <c r="D20" s="97">
        <v>7226</v>
      </c>
    </row>
    <row r="21" spans="1:17" ht="15" customHeight="1" x14ac:dyDescent="0.2">
      <c r="A21" s="357"/>
      <c r="B21" s="92" t="s">
        <v>145</v>
      </c>
      <c r="C21" s="97">
        <v>35770</v>
      </c>
      <c r="D21" s="97">
        <v>7297</v>
      </c>
    </row>
    <row r="22" spans="1:17" ht="15" customHeight="1" x14ac:dyDescent="0.2">
      <c r="A22" s="358"/>
      <c r="B22" s="92" t="s">
        <v>146</v>
      </c>
      <c r="C22" s="97">
        <v>41188</v>
      </c>
      <c r="D22" s="97">
        <v>8283</v>
      </c>
      <c r="I22" s="221" t="s">
        <v>123</v>
      </c>
      <c r="J22" s="221" t="s">
        <v>101</v>
      </c>
    </row>
    <row r="23" spans="1:17" x14ac:dyDescent="0.2">
      <c r="A23" s="353">
        <v>2018</v>
      </c>
      <c r="B23" s="92" t="s">
        <v>135</v>
      </c>
      <c r="C23" s="97">
        <v>38418</v>
      </c>
      <c r="D23" s="97">
        <v>7433</v>
      </c>
      <c r="G23" s="359" t="s">
        <v>642</v>
      </c>
      <c r="H23" s="92" t="s">
        <v>135</v>
      </c>
      <c r="I23" s="94">
        <f t="shared" ref="I23:J38" si="0">C23/C11-1</f>
        <v>4.046148846278852E-2</v>
      </c>
      <c r="J23" s="94">
        <f t="shared" si="0"/>
        <v>3.43723907598108E-2</v>
      </c>
    </row>
    <row r="24" spans="1:17" ht="15" customHeight="1" x14ac:dyDescent="0.2">
      <c r="A24" s="354"/>
      <c r="B24" s="92" t="s">
        <v>136</v>
      </c>
      <c r="C24" s="97">
        <v>33440</v>
      </c>
      <c r="D24" s="97">
        <v>6417</v>
      </c>
      <c r="G24" s="359"/>
      <c r="H24" s="92" t="s">
        <v>136</v>
      </c>
      <c r="I24" s="94">
        <f t="shared" si="0"/>
        <v>5.3394235312647753E-2</v>
      </c>
      <c r="J24" s="94">
        <f t="shared" si="0"/>
        <v>0.16418722786647311</v>
      </c>
    </row>
    <row r="25" spans="1:17" ht="15" customHeight="1" x14ac:dyDescent="0.2">
      <c r="A25" s="354"/>
      <c r="B25" s="92" t="s">
        <v>137</v>
      </c>
      <c r="C25" s="97">
        <v>33956</v>
      </c>
      <c r="D25" s="97">
        <v>6272</v>
      </c>
      <c r="G25" s="359"/>
      <c r="H25" s="92" t="s">
        <v>137</v>
      </c>
      <c r="I25" s="94">
        <f t="shared" si="0"/>
        <v>-2.6267492544161497E-2</v>
      </c>
      <c r="J25" s="94">
        <f t="shared" si="0"/>
        <v>-6.0515278609946099E-2</v>
      </c>
      <c r="L25" s="73" t="s">
        <v>627</v>
      </c>
    </row>
    <row r="26" spans="1:17" ht="15" customHeight="1" x14ac:dyDescent="0.2">
      <c r="A26" s="354"/>
      <c r="B26" s="92" t="s">
        <v>138</v>
      </c>
      <c r="C26" s="97">
        <v>38396</v>
      </c>
      <c r="D26" s="97">
        <v>8159</v>
      </c>
      <c r="G26" s="359"/>
      <c r="H26" s="92" t="s">
        <v>138</v>
      </c>
      <c r="I26" s="94">
        <f t="shared" si="0"/>
        <v>0.17764691448901981</v>
      </c>
      <c r="J26" s="94">
        <f t="shared" si="0"/>
        <v>0.35261936339522548</v>
      </c>
      <c r="L26" s="348" t="s">
        <v>635</v>
      </c>
      <c r="M26" s="348"/>
      <c r="N26" s="348"/>
      <c r="O26" s="348"/>
      <c r="P26" s="348"/>
      <c r="Q26" s="348"/>
    </row>
    <row r="27" spans="1:17" ht="15" customHeight="1" x14ac:dyDescent="0.2">
      <c r="A27" s="354"/>
      <c r="B27" s="92" t="s">
        <v>139</v>
      </c>
      <c r="C27" s="97">
        <v>38533</v>
      </c>
      <c r="D27" s="97">
        <v>7817</v>
      </c>
      <c r="G27" s="359"/>
      <c r="H27" s="92" t="s">
        <v>139</v>
      </c>
      <c r="I27" s="94">
        <f t="shared" si="0"/>
        <v>3.4692945946671605E-2</v>
      </c>
      <c r="J27" s="94">
        <f t="shared" si="0"/>
        <v>8.5543674489654276E-2</v>
      </c>
      <c r="L27" s="348"/>
      <c r="M27" s="348"/>
      <c r="N27" s="348"/>
      <c r="O27" s="348"/>
      <c r="P27" s="348"/>
      <c r="Q27" s="348"/>
    </row>
    <row r="28" spans="1:17" ht="15" customHeight="1" x14ac:dyDescent="0.2">
      <c r="A28" s="354"/>
      <c r="B28" s="92" t="s">
        <v>140</v>
      </c>
      <c r="C28" s="97">
        <v>38929</v>
      </c>
      <c r="D28" s="97">
        <v>8142</v>
      </c>
      <c r="G28" s="359"/>
      <c r="H28" s="92" t="s">
        <v>140</v>
      </c>
      <c r="I28" s="94">
        <f t="shared" si="0"/>
        <v>6.6401862758526331E-2</v>
      </c>
      <c r="J28" s="94">
        <f t="shared" si="0"/>
        <v>0.21594982078853042</v>
      </c>
      <c r="L28" s="348"/>
      <c r="M28" s="348"/>
      <c r="N28" s="348"/>
      <c r="O28" s="348"/>
      <c r="P28" s="348"/>
      <c r="Q28" s="348"/>
    </row>
    <row r="29" spans="1:17" ht="15" customHeight="1" x14ac:dyDescent="0.2">
      <c r="A29" s="354"/>
      <c r="B29" s="92" t="s">
        <v>141</v>
      </c>
      <c r="C29" s="97">
        <v>38352</v>
      </c>
      <c r="D29" s="97">
        <v>7468</v>
      </c>
      <c r="G29" s="359"/>
      <c r="H29" s="92" t="s">
        <v>141</v>
      </c>
      <c r="I29" s="94">
        <f t="shared" si="0"/>
        <v>4.9790600279199682E-2</v>
      </c>
      <c r="J29" s="94">
        <f t="shared" si="0"/>
        <v>0.14645379183297513</v>
      </c>
      <c r="L29" s="73" t="s">
        <v>914</v>
      </c>
      <c r="M29" s="95"/>
      <c r="N29" s="95"/>
      <c r="O29" s="95"/>
      <c r="P29" s="95"/>
      <c r="Q29" s="95"/>
    </row>
    <row r="30" spans="1:17" ht="15" customHeight="1" x14ac:dyDescent="0.2">
      <c r="A30" s="354"/>
      <c r="B30" s="92" t="s">
        <v>142</v>
      </c>
      <c r="C30" s="97">
        <v>39496</v>
      </c>
      <c r="D30" s="97">
        <v>8133</v>
      </c>
      <c r="G30" s="359"/>
      <c r="H30" s="92" t="s">
        <v>142</v>
      </c>
      <c r="I30" s="94">
        <f t="shared" si="0"/>
        <v>9.1019585094334499E-2</v>
      </c>
      <c r="J30" s="94">
        <f t="shared" si="0"/>
        <v>0.24854160270187298</v>
      </c>
    </row>
    <row r="31" spans="1:17" ht="15" customHeight="1" x14ac:dyDescent="0.2">
      <c r="A31" s="354"/>
      <c r="B31" s="92" t="s">
        <v>143</v>
      </c>
      <c r="C31" s="97">
        <v>36562</v>
      </c>
      <c r="D31" s="97">
        <v>7964</v>
      </c>
      <c r="G31" s="359"/>
      <c r="H31" s="92" t="s">
        <v>143</v>
      </c>
      <c r="I31" s="94">
        <f t="shared" si="0"/>
        <v>3.5222832549974603E-2</v>
      </c>
      <c r="J31" s="94">
        <f t="shared" si="0"/>
        <v>0.17117647058823526</v>
      </c>
    </row>
    <row r="32" spans="1:17" ht="15" customHeight="1" x14ac:dyDescent="0.2">
      <c r="A32" s="354"/>
      <c r="B32" s="92" t="s">
        <v>144</v>
      </c>
      <c r="C32" s="97">
        <v>41641</v>
      </c>
      <c r="D32" s="97">
        <v>8764</v>
      </c>
      <c r="G32" s="359"/>
      <c r="H32" s="92" t="s">
        <v>144</v>
      </c>
      <c r="I32" s="94">
        <f t="shared" si="0"/>
        <v>0.14116196218141952</v>
      </c>
      <c r="J32" s="94">
        <f t="shared" si="0"/>
        <v>0.21284251314696934</v>
      </c>
    </row>
    <row r="33" spans="1:13" ht="15" customHeight="1" x14ac:dyDescent="0.2">
      <c r="A33" s="354"/>
      <c r="B33" s="92" t="s">
        <v>145</v>
      </c>
      <c r="C33" s="97">
        <v>39689</v>
      </c>
      <c r="D33" s="97">
        <v>7779</v>
      </c>
      <c r="G33" s="359"/>
      <c r="H33" s="92" t="s">
        <v>145</v>
      </c>
      <c r="I33" s="94">
        <f t="shared" si="0"/>
        <v>0.10956108470785564</v>
      </c>
      <c r="J33" s="94">
        <f t="shared" si="0"/>
        <v>6.6054542962861396E-2</v>
      </c>
    </row>
    <row r="34" spans="1:13" x14ac:dyDescent="0.2">
      <c r="A34" s="355"/>
      <c r="B34" s="92" t="s">
        <v>146</v>
      </c>
      <c r="C34" s="97">
        <v>45877</v>
      </c>
      <c r="D34" s="97">
        <v>9822</v>
      </c>
      <c r="G34" s="359"/>
      <c r="H34" s="92" t="s">
        <v>146</v>
      </c>
      <c r="I34" s="94">
        <f t="shared" si="0"/>
        <v>0.11384383801107112</v>
      </c>
      <c r="J34" s="94">
        <f t="shared" si="0"/>
        <v>0.1858022455632018</v>
      </c>
    </row>
    <row r="35" spans="1:13" x14ac:dyDescent="0.2">
      <c r="A35" s="353">
        <v>2019</v>
      </c>
      <c r="B35" s="92" t="s">
        <v>135</v>
      </c>
      <c r="C35" s="97">
        <v>41099</v>
      </c>
      <c r="D35" s="97">
        <v>8758</v>
      </c>
      <c r="G35" s="353" t="s">
        <v>643</v>
      </c>
      <c r="H35" s="92" t="s">
        <v>135</v>
      </c>
      <c r="I35" s="94">
        <f t="shared" si="0"/>
        <v>6.9784996616169437E-2</v>
      </c>
      <c r="J35" s="94">
        <f t="shared" si="0"/>
        <v>0.17825911475850931</v>
      </c>
      <c r="K35" s="75"/>
    </row>
    <row r="36" spans="1:13" x14ac:dyDescent="0.2">
      <c r="A36" s="354"/>
      <c r="B36" s="92" t="s">
        <v>136</v>
      </c>
      <c r="C36" s="97">
        <v>36714</v>
      </c>
      <c r="D36" s="97">
        <v>7510</v>
      </c>
      <c r="G36" s="354"/>
      <c r="H36" s="92" t="s">
        <v>136</v>
      </c>
      <c r="I36" s="94">
        <f t="shared" si="0"/>
        <v>9.7906698564593331E-2</v>
      </c>
      <c r="J36" s="94">
        <f t="shared" si="0"/>
        <v>0.17032881408757983</v>
      </c>
    </row>
    <row r="37" spans="1:13" x14ac:dyDescent="0.2">
      <c r="A37" s="354"/>
      <c r="B37" s="92" t="s">
        <v>137</v>
      </c>
      <c r="C37" s="97">
        <v>38021</v>
      </c>
      <c r="D37" s="97">
        <v>7546</v>
      </c>
      <c r="G37" s="354"/>
      <c r="H37" s="92" t="s">
        <v>137</v>
      </c>
      <c r="I37" s="94">
        <f t="shared" si="0"/>
        <v>0.1197137472022618</v>
      </c>
      <c r="J37" s="94">
        <f t="shared" si="0"/>
        <v>0.203125</v>
      </c>
    </row>
    <row r="38" spans="1:13" x14ac:dyDescent="0.2">
      <c r="A38" s="354"/>
      <c r="B38" s="92" t="s">
        <v>138</v>
      </c>
      <c r="C38" s="97">
        <v>38153</v>
      </c>
      <c r="D38" s="97">
        <v>7679</v>
      </c>
      <c r="G38" s="354"/>
      <c r="H38" s="92" t="s">
        <v>138</v>
      </c>
      <c r="I38" s="94">
        <f t="shared" si="0"/>
        <v>-6.3287842483592538E-3</v>
      </c>
      <c r="J38" s="94">
        <f t="shared" si="0"/>
        <v>-5.8830739061159432E-2</v>
      </c>
      <c r="K38" s="77"/>
    </row>
    <row r="39" spans="1:13" x14ac:dyDescent="0.2">
      <c r="A39" s="354"/>
      <c r="B39" s="92" t="s">
        <v>139</v>
      </c>
      <c r="C39" s="97">
        <v>42026</v>
      </c>
      <c r="D39" s="97">
        <v>8933</v>
      </c>
      <c r="G39" s="354"/>
      <c r="H39" s="92" t="s">
        <v>139</v>
      </c>
      <c r="I39" s="94">
        <f t="shared" ref="I39:J44" si="1">C39/C27-1</f>
        <v>9.0649573093192881E-2</v>
      </c>
      <c r="J39" s="94">
        <f t="shared" si="1"/>
        <v>0.14276576691825515</v>
      </c>
      <c r="M39" s="77"/>
    </row>
    <row r="40" spans="1:13" x14ac:dyDescent="0.2">
      <c r="A40" s="354"/>
      <c r="B40" s="92" t="s">
        <v>140</v>
      </c>
      <c r="C40" s="97">
        <v>40711</v>
      </c>
      <c r="D40" s="97">
        <v>8930</v>
      </c>
      <c r="G40" s="354"/>
      <c r="H40" s="92" t="s">
        <v>140</v>
      </c>
      <c r="I40" s="94">
        <f t="shared" si="1"/>
        <v>4.5775642836959562E-2</v>
      </c>
      <c r="J40" s="94">
        <f t="shared" si="1"/>
        <v>9.6782117415868285E-2</v>
      </c>
    </row>
    <row r="41" spans="1:13" x14ac:dyDescent="0.2">
      <c r="A41" s="354"/>
      <c r="B41" s="92" t="s">
        <v>141</v>
      </c>
      <c r="C41" s="97">
        <v>42764</v>
      </c>
      <c r="D41" s="97">
        <v>8913</v>
      </c>
      <c r="G41" s="354"/>
      <c r="H41" s="92" t="s">
        <v>141</v>
      </c>
      <c r="I41" s="94">
        <f t="shared" si="1"/>
        <v>0.11503963287442631</v>
      </c>
      <c r="J41" s="94">
        <f t="shared" si="1"/>
        <v>0.19349223352972689</v>
      </c>
    </row>
    <row r="42" spans="1:13" x14ac:dyDescent="0.2">
      <c r="A42" s="354"/>
      <c r="B42" s="92" t="s">
        <v>142</v>
      </c>
      <c r="C42" s="97">
        <v>42078</v>
      </c>
      <c r="D42" s="97">
        <v>9183</v>
      </c>
      <c r="G42" s="354"/>
      <c r="H42" s="92" t="s">
        <v>142</v>
      </c>
      <c r="I42" s="94">
        <f t="shared" si="1"/>
        <v>6.5373708729997926E-2</v>
      </c>
      <c r="J42" s="94">
        <f t="shared" si="1"/>
        <v>0.12910365178900784</v>
      </c>
    </row>
    <row r="43" spans="1:13" x14ac:dyDescent="0.2">
      <c r="A43" s="354"/>
      <c r="B43" s="92" t="s">
        <v>143</v>
      </c>
      <c r="C43" s="97">
        <v>38990</v>
      </c>
      <c r="D43" s="97">
        <v>8370</v>
      </c>
      <c r="G43" s="354"/>
      <c r="H43" s="92" t="s">
        <v>143</v>
      </c>
      <c r="I43" s="94">
        <f t="shared" si="1"/>
        <v>6.6407745746950297E-2</v>
      </c>
      <c r="J43" s="94">
        <f t="shared" si="1"/>
        <v>5.097940733299855E-2</v>
      </c>
    </row>
    <row r="44" spans="1:13" x14ac:dyDescent="0.2">
      <c r="A44" s="354"/>
      <c r="B44" s="92" t="s">
        <v>144</v>
      </c>
      <c r="C44" s="97">
        <v>41416</v>
      </c>
      <c r="D44" s="97">
        <v>8821</v>
      </c>
      <c r="G44" s="354"/>
      <c r="H44" s="92" t="s">
        <v>144</v>
      </c>
      <c r="I44" s="94">
        <f t="shared" si="1"/>
        <v>-5.4033284503254286E-3</v>
      </c>
      <c r="J44" s="94">
        <f t="shared" si="1"/>
        <v>6.5038795070744282E-3</v>
      </c>
    </row>
    <row r="45" spans="1:13" x14ac:dyDescent="0.2">
      <c r="A45" s="354"/>
      <c r="B45" s="92" t="s">
        <v>145</v>
      </c>
      <c r="C45" s="97"/>
      <c r="D45" s="97"/>
      <c r="G45" s="354"/>
      <c r="H45" s="92" t="s">
        <v>145</v>
      </c>
      <c r="I45" s="96"/>
      <c r="J45" s="96"/>
    </row>
    <row r="46" spans="1:13" x14ac:dyDescent="0.2">
      <c r="A46" s="355"/>
      <c r="B46" s="92" t="s">
        <v>146</v>
      </c>
      <c r="C46" s="97"/>
      <c r="D46" s="97"/>
      <c r="G46" s="355"/>
      <c r="H46" s="92" t="s">
        <v>146</v>
      </c>
      <c r="I46" s="96"/>
      <c r="J46" s="96"/>
    </row>
  </sheetData>
  <mergeCells count="7">
    <mergeCell ref="L26:Q28"/>
    <mergeCell ref="A35:A46"/>
    <mergeCell ref="G35:G46"/>
    <mergeCell ref="H1:I1"/>
    <mergeCell ref="A11:A22"/>
    <mergeCell ref="A23:A34"/>
    <mergeCell ref="G23:G34"/>
  </mergeCells>
  <hyperlinks>
    <hyperlink ref="H1:I1" location="Index!A1" display="Regresar al Índice"/>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rgb="FFFF0000"/>
  </sheetPr>
  <dimension ref="A1:Q47"/>
  <sheetViews>
    <sheetView workbookViewId="0">
      <selection activeCell="G8" sqref="G8"/>
    </sheetView>
  </sheetViews>
  <sheetFormatPr baseColWidth="10" defaultColWidth="11.42578125" defaultRowHeight="12.75" x14ac:dyDescent="0.2"/>
  <cols>
    <col min="1" max="1" width="5.7109375" style="73" customWidth="1"/>
    <col min="2" max="2" width="8.140625" style="73" customWidth="1"/>
    <col min="3" max="16384" width="11.42578125" style="73"/>
  </cols>
  <sheetData>
    <row r="1" spans="1:9" ht="15" x14ac:dyDescent="0.25">
      <c r="A1" s="74" t="s">
        <v>1076</v>
      </c>
      <c r="H1" s="330" t="s">
        <v>133</v>
      </c>
      <c r="I1" s="330"/>
    </row>
    <row r="2" spans="1:9" x14ac:dyDescent="0.2">
      <c r="A2" s="74" t="s">
        <v>627</v>
      </c>
    </row>
    <row r="4" spans="1:9" x14ac:dyDescent="0.2">
      <c r="G4" s="74" t="s">
        <v>912</v>
      </c>
    </row>
    <row r="6" spans="1:9" x14ac:dyDescent="0.2">
      <c r="A6" s="73" t="s">
        <v>638</v>
      </c>
    </row>
    <row r="7" spans="1:9" x14ac:dyDescent="0.2">
      <c r="A7" s="73" t="s">
        <v>639</v>
      </c>
    </row>
    <row r="8" spans="1:9" x14ac:dyDescent="0.2">
      <c r="A8" s="220" t="s">
        <v>913</v>
      </c>
    </row>
    <row r="11" spans="1:9" x14ac:dyDescent="0.2">
      <c r="A11" s="221" t="s">
        <v>640</v>
      </c>
      <c r="B11" s="221" t="s">
        <v>641</v>
      </c>
      <c r="C11" s="221" t="s">
        <v>123</v>
      </c>
      <c r="D11" s="221" t="s">
        <v>101</v>
      </c>
    </row>
    <row r="12" spans="1:9" ht="15" customHeight="1" x14ac:dyDescent="0.2">
      <c r="A12" s="360">
        <v>2017</v>
      </c>
      <c r="B12" s="92" t="s">
        <v>135</v>
      </c>
      <c r="C12" s="93">
        <v>77</v>
      </c>
      <c r="D12" s="93">
        <v>13</v>
      </c>
    </row>
    <row r="13" spans="1:9" ht="15" customHeight="1" x14ac:dyDescent="0.2">
      <c r="A13" s="360"/>
      <c r="B13" s="92" t="s">
        <v>136</v>
      </c>
      <c r="C13" s="93">
        <v>74</v>
      </c>
      <c r="D13" s="93">
        <v>13</v>
      </c>
    </row>
    <row r="14" spans="1:9" ht="15" customHeight="1" x14ac:dyDescent="0.2">
      <c r="A14" s="360"/>
      <c r="B14" s="92" t="s">
        <v>137</v>
      </c>
      <c r="C14" s="93">
        <v>74</v>
      </c>
      <c r="D14" s="93">
        <v>10</v>
      </c>
    </row>
    <row r="15" spans="1:9" ht="15" customHeight="1" x14ac:dyDescent="0.2">
      <c r="A15" s="360"/>
      <c r="B15" s="92" t="s">
        <v>138</v>
      </c>
      <c r="C15" s="93">
        <v>68</v>
      </c>
      <c r="D15" s="93">
        <v>10</v>
      </c>
    </row>
    <row r="16" spans="1:9" ht="15" customHeight="1" x14ac:dyDescent="0.2">
      <c r="A16" s="360"/>
      <c r="B16" s="92" t="s">
        <v>139</v>
      </c>
      <c r="C16" s="93">
        <v>74</v>
      </c>
      <c r="D16" s="93">
        <v>11</v>
      </c>
    </row>
    <row r="17" spans="1:17" ht="15" customHeight="1" x14ac:dyDescent="0.2">
      <c r="A17" s="360"/>
      <c r="B17" s="92" t="s">
        <v>140</v>
      </c>
      <c r="C17" s="93">
        <v>77</v>
      </c>
      <c r="D17" s="93">
        <v>13</v>
      </c>
    </row>
    <row r="18" spans="1:17" ht="15" customHeight="1" x14ac:dyDescent="0.2">
      <c r="A18" s="360"/>
      <c r="B18" s="92" t="s">
        <v>141</v>
      </c>
      <c r="C18" s="93">
        <v>75</v>
      </c>
      <c r="D18" s="93">
        <v>15</v>
      </c>
    </row>
    <row r="19" spans="1:17" ht="15" customHeight="1" x14ac:dyDescent="0.2">
      <c r="A19" s="360"/>
      <c r="B19" s="92" t="s">
        <v>142</v>
      </c>
      <c r="C19" s="93">
        <v>76</v>
      </c>
      <c r="D19" s="93">
        <v>16</v>
      </c>
    </row>
    <row r="20" spans="1:17" ht="15" customHeight="1" x14ac:dyDescent="0.2">
      <c r="A20" s="360"/>
      <c r="B20" s="92" t="s">
        <v>143</v>
      </c>
      <c r="C20" s="93">
        <v>69</v>
      </c>
      <c r="D20" s="93">
        <v>12</v>
      </c>
    </row>
    <row r="21" spans="1:17" ht="15" customHeight="1" x14ac:dyDescent="0.2">
      <c r="A21" s="360"/>
      <c r="B21" s="92" t="s">
        <v>144</v>
      </c>
      <c r="C21" s="93">
        <v>70</v>
      </c>
      <c r="D21" s="93">
        <v>13</v>
      </c>
    </row>
    <row r="22" spans="1:17" ht="15" customHeight="1" x14ac:dyDescent="0.2">
      <c r="A22" s="360"/>
      <c r="B22" s="92" t="s">
        <v>145</v>
      </c>
      <c r="C22" s="93">
        <v>75</v>
      </c>
      <c r="D22" s="93">
        <v>12</v>
      </c>
    </row>
    <row r="23" spans="1:17" ht="15" customHeight="1" x14ac:dyDescent="0.2">
      <c r="A23" s="360"/>
      <c r="B23" s="92" t="s">
        <v>146</v>
      </c>
      <c r="C23" s="93">
        <v>110</v>
      </c>
      <c r="D23" s="93">
        <v>20</v>
      </c>
      <c r="I23" s="221" t="s">
        <v>123</v>
      </c>
      <c r="J23" s="221" t="s">
        <v>101</v>
      </c>
    </row>
    <row r="24" spans="1:17" x14ac:dyDescent="0.2">
      <c r="A24" s="359">
        <v>2018</v>
      </c>
      <c r="B24" s="92" t="s">
        <v>135</v>
      </c>
      <c r="C24" s="93">
        <v>66</v>
      </c>
      <c r="D24" s="93">
        <v>14</v>
      </c>
      <c r="G24" s="359" t="s">
        <v>642</v>
      </c>
      <c r="H24" s="92" t="s">
        <v>135</v>
      </c>
      <c r="I24" s="94">
        <f t="shared" ref="I24:J39" si="0">C24/C12-1</f>
        <v>-0.1428571428571429</v>
      </c>
      <c r="J24" s="94">
        <f t="shared" si="0"/>
        <v>7.6923076923076872E-2</v>
      </c>
    </row>
    <row r="25" spans="1:17" ht="15" customHeight="1" x14ac:dyDescent="0.2">
      <c r="A25" s="359"/>
      <c r="B25" s="92" t="s">
        <v>136</v>
      </c>
      <c r="C25" s="93">
        <v>50</v>
      </c>
      <c r="D25" s="93">
        <v>11</v>
      </c>
      <c r="G25" s="359"/>
      <c r="H25" s="92" t="s">
        <v>136</v>
      </c>
      <c r="I25" s="94">
        <f t="shared" si="0"/>
        <v>-0.32432432432432434</v>
      </c>
      <c r="J25" s="94">
        <f t="shared" si="0"/>
        <v>-0.15384615384615385</v>
      </c>
    </row>
    <row r="26" spans="1:17" ht="15" customHeight="1" x14ac:dyDescent="0.2">
      <c r="A26" s="359"/>
      <c r="B26" s="92" t="s">
        <v>137</v>
      </c>
      <c r="C26" s="93">
        <v>59</v>
      </c>
      <c r="D26" s="93">
        <v>13</v>
      </c>
      <c r="G26" s="359"/>
      <c r="H26" s="92" t="s">
        <v>137</v>
      </c>
      <c r="I26" s="94">
        <f t="shared" si="0"/>
        <v>-0.20270270270270274</v>
      </c>
      <c r="J26" s="94">
        <f t="shared" si="0"/>
        <v>0.30000000000000004</v>
      </c>
      <c r="L26" s="73" t="s">
        <v>627</v>
      </c>
    </row>
    <row r="27" spans="1:17" ht="15" customHeight="1" x14ac:dyDescent="0.2">
      <c r="A27" s="359"/>
      <c r="B27" s="92" t="s">
        <v>138</v>
      </c>
      <c r="C27" s="93">
        <v>57</v>
      </c>
      <c r="D27" s="93">
        <v>14</v>
      </c>
      <c r="G27" s="359"/>
      <c r="H27" s="92" t="s">
        <v>138</v>
      </c>
      <c r="I27" s="94">
        <f t="shared" si="0"/>
        <v>-0.16176470588235292</v>
      </c>
      <c r="J27" s="94">
        <f t="shared" si="0"/>
        <v>0.39999999999999991</v>
      </c>
      <c r="L27" s="348" t="s">
        <v>635</v>
      </c>
      <c r="M27" s="348"/>
      <c r="N27" s="348"/>
      <c r="O27" s="348"/>
      <c r="P27" s="348"/>
      <c r="Q27" s="348"/>
    </row>
    <row r="28" spans="1:17" ht="15" customHeight="1" x14ac:dyDescent="0.2">
      <c r="A28" s="359"/>
      <c r="B28" s="92" t="s">
        <v>139</v>
      </c>
      <c r="C28" s="93">
        <v>64</v>
      </c>
      <c r="D28" s="93">
        <v>15</v>
      </c>
      <c r="G28" s="359"/>
      <c r="H28" s="92" t="s">
        <v>139</v>
      </c>
      <c r="I28" s="94">
        <f t="shared" si="0"/>
        <v>-0.13513513513513509</v>
      </c>
      <c r="J28" s="94">
        <f t="shared" si="0"/>
        <v>0.36363636363636354</v>
      </c>
      <c r="L28" s="348"/>
      <c r="M28" s="348"/>
      <c r="N28" s="348"/>
      <c r="O28" s="348"/>
      <c r="P28" s="348"/>
      <c r="Q28" s="348"/>
    </row>
    <row r="29" spans="1:17" ht="15" customHeight="1" x14ac:dyDescent="0.2">
      <c r="A29" s="359"/>
      <c r="B29" s="92" t="s">
        <v>140</v>
      </c>
      <c r="C29" s="93">
        <v>63</v>
      </c>
      <c r="D29" s="93">
        <v>13</v>
      </c>
      <c r="G29" s="359"/>
      <c r="H29" s="92" t="s">
        <v>140</v>
      </c>
      <c r="I29" s="94">
        <f t="shared" si="0"/>
        <v>-0.18181818181818177</v>
      </c>
      <c r="J29" s="94">
        <f t="shared" si="0"/>
        <v>0</v>
      </c>
      <c r="L29" s="348"/>
      <c r="M29" s="348"/>
      <c r="N29" s="348"/>
      <c r="O29" s="348"/>
      <c r="P29" s="348"/>
      <c r="Q29" s="348"/>
    </row>
    <row r="30" spans="1:17" ht="15" customHeight="1" x14ac:dyDescent="0.2">
      <c r="A30" s="359"/>
      <c r="B30" s="92" t="s">
        <v>141</v>
      </c>
      <c r="C30" s="93">
        <v>59</v>
      </c>
      <c r="D30" s="93">
        <v>9</v>
      </c>
      <c r="G30" s="359"/>
      <c r="H30" s="92" t="s">
        <v>141</v>
      </c>
      <c r="I30" s="94">
        <f t="shared" si="0"/>
        <v>-0.21333333333333337</v>
      </c>
      <c r="J30" s="94">
        <f t="shared" si="0"/>
        <v>-0.4</v>
      </c>
      <c r="L30" s="73" t="s">
        <v>914</v>
      </c>
      <c r="M30" s="95"/>
      <c r="N30" s="95"/>
      <c r="O30" s="95"/>
      <c r="P30" s="95"/>
      <c r="Q30" s="95"/>
    </row>
    <row r="31" spans="1:17" ht="15" customHeight="1" x14ac:dyDescent="0.2">
      <c r="A31" s="359"/>
      <c r="B31" s="92" t="s">
        <v>142</v>
      </c>
      <c r="C31" s="93">
        <v>53</v>
      </c>
      <c r="D31" s="93">
        <v>9</v>
      </c>
      <c r="G31" s="359"/>
      <c r="H31" s="92" t="s">
        <v>142</v>
      </c>
      <c r="I31" s="94">
        <f t="shared" si="0"/>
        <v>-0.30263157894736847</v>
      </c>
      <c r="J31" s="94">
        <f t="shared" si="0"/>
        <v>-0.4375</v>
      </c>
    </row>
    <row r="32" spans="1:17" ht="15" customHeight="1" x14ac:dyDescent="0.2">
      <c r="A32" s="359"/>
      <c r="B32" s="92" t="s">
        <v>143</v>
      </c>
      <c r="C32" s="93">
        <v>52</v>
      </c>
      <c r="D32" s="93">
        <v>8</v>
      </c>
      <c r="G32" s="359"/>
      <c r="H32" s="92" t="s">
        <v>143</v>
      </c>
      <c r="I32" s="94">
        <f t="shared" si="0"/>
        <v>-0.24637681159420288</v>
      </c>
      <c r="J32" s="94">
        <f t="shared" si="0"/>
        <v>-0.33333333333333337</v>
      </c>
    </row>
    <row r="33" spans="1:13" ht="15" customHeight="1" x14ac:dyDescent="0.2">
      <c r="A33" s="359"/>
      <c r="B33" s="92" t="s">
        <v>144</v>
      </c>
      <c r="C33" s="93">
        <v>62</v>
      </c>
      <c r="D33" s="93">
        <v>9</v>
      </c>
      <c r="G33" s="359"/>
      <c r="H33" s="92" t="s">
        <v>144</v>
      </c>
      <c r="I33" s="94">
        <f t="shared" si="0"/>
        <v>-0.11428571428571432</v>
      </c>
      <c r="J33" s="94">
        <f t="shared" si="0"/>
        <v>-0.30769230769230771</v>
      </c>
    </row>
    <row r="34" spans="1:13" ht="15" customHeight="1" x14ac:dyDescent="0.2">
      <c r="A34" s="359"/>
      <c r="B34" s="92" t="s">
        <v>145</v>
      </c>
      <c r="C34" s="93">
        <v>64</v>
      </c>
      <c r="D34" s="93">
        <v>10</v>
      </c>
      <c r="G34" s="359"/>
      <c r="H34" s="92" t="s">
        <v>145</v>
      </c>
      <c r="I34" s="94">
        <f t="shared" si="0"/>
        <v>-0.14666666666666661</v>
      </c>
      <c r="J34" s="94">
        <f t="shared" si="0"/>
        <v>-0.16666666666666663</v>
      </c>
    </row>
    <row r="35" spans="1:13" x14ac:dyDescent="0.2">
      <c r="A35" s="359"/>
      <c r="B35" s="92" t="s">
        <v>146</v>
      </c>
      <c r="C35" s="93">
        <v>99</v>
      </c>
      <c r="D35" s="93">
        <v>18</v>
      </c>
      <c r="G35" s="359"/>
      <c r="H35" s="92" t="s">
        <v>146</v>
      </c>
      <c r="I35" s="94">
        <f t="shared" si="0"/>
        <v>-9.9999999999999978E-2</v>
      </c>
      <c r="J35" s="94">
        <f t="shared" si="0"/>
        <v>-9.9999999999999978E-2</v>
      </c>
    </row>
    <row r="36" spans="1:13" x14ac:dyDescent="0.2">
      <c r="A36" s="359">
        <v>2019</v>
      </c>
      <c r="B36" s="92" t="s">
        <v>135</v>
      </c>
      <c r="C36" s="93">
        <v>63</v>
      </c>
      <c r="D36" s="93">
        <v>12</v>
      </c>
      <c r="G36" s="353" t="s">
        <v>644</v>
      </c>
      <c r="H36" s="92" t="s">
        <v>135</v>
      </c>
      <c r="I36" s="94">
        <f t="shared" si="0"/>
        <v>-4.5454545454545414E-2</v>
      </c>
      <c r="J36" s="94">
        <f t="shared" si="0"/>
        <v>-0.1428571428571429</v>
      </c>
    </row>
    <row r="37" spans="1:13" x14ac:dyDescent="0.2">
      <c r="A37" s="359"/>
      <c r="B37" s="92" t="s">
        <v>136</v>
      </c>
      <c r="C37" s="93">
        <v>59</v>
      </c>
      <c r="D37" s="93">
        <v>11</v>
      </c>
      <c r="G37" s="354"/>
      <c r="H37" s="92" t="s">
        <v>136</v>
      </c>
      <c r="I37" s="94">
        <f t="shared" si="0"/>
        <v>0.17999999999999994</v>
      </c>
      <c r="J37" s="94">
        <f t="shared" si="0"/>
        <v>0</v>
      </c>
    </row>
    <row r="38" spans="1:13" x14ac:dyDescent="0.2">
      <c r="A38" s="359"/>
      <c r="B38" s="92" t="s">
        <v>137</v>
      </c>
      <c r="C38" s="93">
        <v>67</v>
      </c>
      <c r="D38" s="93">
        <v>8</v>
      </c>
      <c r="G38" s="354"/>
      <c r="H38" s="92" t="s">
        <v>137</v>
      </c>
      <c r="I38" s="94">
        <f t="shared" si="0"/>
        <v>0.13559322033898313</v>
      </c>
      <c r="J38" s="94">
        <f t="shared" si="0"/>
        <v>-0.38461538461538458</v>
      </c>
    </row>
    <row r="39" spans="1:13" x14ac:dyDescent="0.2">
      <c r="A39" s="359"/>
      <c r="B39" s="92" t="s">
        <v>138</v>
      </c>
      <c r="C39" s="93">
        <v>60</v>
      </c>
      <c r="D39" s="93">
        <v>8</v>
      </c>
      <c r="G39" s="354"/>
      <c r="H39" s="92" t="s">
        <v>138</v>
      </c>
      <c r="I39" s="94">
        <f t="shared" si="0"/>
        <v>5.2631578947368363E-2</v>
      </c>
      <c r="J39" s="94">
        <f t="shared" si="0"/>
        <v>-0.4285714285714286</v>
      </c>
      <c r="K39" s="75"/>
      <c r="L39" s="77"/>
      <c r="M39" s="77"/>
    </row>
    <row r="40" spans="1:13" x14ac:dyDescent="0.2">
      <c r="A40" s="359"/>
      <c r="B40" s="92" t="s">
        <v>139</v>
      </c>
      <c r="C40" s="93">
        <v>68</v>
      </c>
      <c r="D40" s="93">
        <v>11</v>
      </c>
      <c r="G40" s="354"/>
      <c r="H40" s="92" t="s">
        <v>139</v>
      </c>
      <c r="I40" s="94">
        <f t="shared" ref="I40:J45" si="1">C40/C28-1</f>
        <v>6.25E-2</v>
      </c>
      <c r="J40" s="94">
        <f t="shared" si="1"/>
        <v>-0.26666666666666672</v>
      </c>
      <c r="L40" s="75"/>
      <c r="M40" s="75"/>
    </row>
    <row r="41" spans="1:13" x14ac:dyDescent="0.2">
      <c r="A41" s="359"/>
      <c r="B41" s="92" t="s">
        <v>140</v>
      </c>
      <c r="C41" s="93">
        <v>63</v>
      </c>
      <c r="D41" s="93">
        <v>9</v>
      </c>
      <c r="G41" s="354"/>
      <c r="H41" s="92" t="s">
        <v>140</v>
      </c>
      <c r="I41" s="94">
        <f t="shared" si="1"/>
        <v>0</v>
      </c>
      <c r="J41" s="94">
        <f t="shared" si="1"/>
        <v>-0.30769230769230771</v>
      </c>
    </row>
    <row r="42" spans="1:13" x14ac:dyDescent="0.2">
      <c r="A42" s="359"/>
      <c r="B42" s="92" t="s">
        <v>141</v>
      </c>
      <c r="C42" s="93">
        <v>59</v>
      </c>
      <c r="D42" s="93">
        <v>8</v>
      </c>
      <c r="G42" s="354"/>
      <c r="H42" s="92" t="s">
        <v>141</v>
      </c>
      <c r="I42" s="94">
        <f t="shared" si="1"/>
        <v>0</v>
      </c>
      <c r="J42" s="94">
        <f t="shared" si="1"/>
        <v>-0.11111111111111116</v>
      </c>
    </row>
    <row r="43" spans="1:13" x14ac:dyDescent="0.2">
      <c r="A43" s="359"/>
      <c r="B43" s="92" t="s">
        <v>142</v>
      </c>
      <c r="C43" s="93">
        <v>61</v>
      </c>
      <c r="D43" s="93">
        <v>9</v>
      </c>
      <c r="G43" s="354"/>
      <c r="H43" s="92" t="s">
        <v>142</v>
      </c>
      <c r="I43" s="94">
        <f t="shared" si="1"/>
        <v>0.15094339622641506</v>
      </c>
      <c r="J43" s="94">
        <f t="shared" si="1"/>
        <v>0</v>
      </c>
    </row>
    <row r="44" spans="1:13" x14ac:dyDescent="0.2">
      <c r="A44" s="359"/>
      <c r="B44" s="92" t="s">
        <v>143</v>
      </c>
      <c r="C44" s="93">
        <v>55</v>
      </c>
      <c r="D44" s="93">
        <v>8</v>
      </c>
      <c r="G44" s="354"/>
      <c r="H44" s="92" t="s">
        <v>143</v>
      </c>
      <c r="I44" s="94">
        <f t="shared" si="1"/>
        <v>5.7692307692307709E-2</v>
      </c>
      <c r="J44" s="94">
        <f t="shared" si="1"/>
        <v>0</v>
      </c>
    </row>
    <row r="45" spans="1:13" x14ac:dyDescent="0.2">
      <c r="A45" s="359"/>
      <c r="B45" s="92" t="s">
        <v>144</v>
      </c>
      <c r="C45" s="93">
        <v>61</v>
      </c>
      <c r="D45" s="93">
        <v>9</v>
      </c>
      <c r="G45" s="354"/>
      <c r="H45" s="92" t="s">
        <v>144</v>
      </c>
      <c r="I45" s="94">
        <f t="shared" si="1"/>
        <v>-1.6129032258064502E-2</v>
      </c>
      <c r="J45" s="94">
        <f t="shared" si="1"/>
        <v>0</v>
      </c>
    </row>
    <row r="46" spans="1:13" x14ac:dyDescent="0.2">
      <c r="A46" s="359"/>
      <c r="B46" s="92" t="s">
        <v>145</v>
      </c>
      <c r="C46" s="93"/>
      <c r="D46" s="93"/>
      <c r="G46" s="354"/>
      <c r="H46" s="92" t="s">
        <v>145</v>
      </c>
      <c r="I46" s="96"/>
      <c r="J46" s="96"/>
    </row>
    <row r="47" spans="1:13" x14ac:dyDescent="0.2">
      <c r="A47" s="359"/>
      <c r="B47" s="92" t="s">
        <v>146</v>
      </c>
      <c r="C47" s="93"/>
      <c r="D47" s="93"/>
      <c r="G47" s="355"/>
      <c r="H47" s="92" t="s">
        <v>146</v>
      </c>
      <c r="I47" s="96"/>
      <c r="J47" s="96"/>
    </row>
  </sheetData>
  <mergeCells count="7">
    <mergeCell ref="L27:Q29"/>
    <mergeCell ref="A36:A47"/>
    <mergeCell ref="G36:G47"/>
    <mergeCell ref="H1:I1"/>
    <mergeCell ref="A12:A23"/>
    <mergeCell ref="A24:A35"/>
    <mergeCell ref="G24:G35"/>
  </mergeCells>
  <hyperlinks>
    <hyperlink ref="H1:I1" location="Index!A1" display="Regresar al Índice"/>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FF0000"/>
  </sheetPr>
  <dimension ref="A1:Q45"/>
  <sheetViews>
    <sheetView workbookViewId="0">
      <selection activeCell="A2" sqref="A2"/>
    </sheetView>
  </sheetViews>
  <sheetFormatPr baseColWidth="10" defaultColWidth="11.42578125" defaultRowHeight="12.75" x14ac:dyDescent="0.2"/>
  <cols>
    <col min="1" max="1" width="5.7109375" style="73" customWidth="1"/>
    <col min="2" max="2" width="8.140625" style="73" customWidth="1"/>
    <col min="3" max="16384" width="11.42578125" style="73"/>
  </cols>
  <sheetData>
    <row r="1" spans="1:9" ht="15" x14ac:dyDescent="0.25">
      <c r="A1" s="74" t="s">
        <v>1076</v>
      </c>
      <c r="H1" s="330" t="s">
        <v>133</v>
      </c>
      <c r="I1" s="330"/>
    </row>
    <row r="2" spans="1:9" x14ac:dyDescent="0.2">
      <c r="A2" s="74" t="s">
        <v>627</v>
      </c>
      <c r="I2" s="74" t="s">
        <v>912</v>
      </c>
    </row>
    <row r="4" spans="1:9" x14ac:dyDescent="0.2">
      <c r="A4" s="73" t="s">
        <v>637</v>
      </c>
    </row>
    <row r="5" spans="1:9" x14ac:dyDescent="0.2">
      <c r="A5" s="73" t="s">
        <v>639</v>
      </c>
    </row>
    <row r="6" spans="1:9" x14ac:dyDescent="0.2">
      <c r="A6" s="220" t="s">
        <v>913</v>
      </c>
    </row>
    <row r="8" spans="1:9" ht="15" customHeight="1" x14ac:dyDescent="0.2"/>
    <row r="9" spans="1:9" ht="15" customHeight="1" x14ac:dyDescent="0.2">
      <c r="A9" s="221" t="s">
        <v>640</v>
      </c>
      <c r="B9" s="221" t="s">
        <v>641</v>
      </c>
      <c r="C9" s="221" t="s">
        <v>123</v>
      </c>
      <c r="D9" s="221" t="s">
        <v>101</v>
      </c>
    </row>
    <row r="10" spans="1:9" ht="15" customHeight="1" x14ac:dyDescent="0.2">
      <c r="A10" s="360">
        <v>2017</v>
      </c>
      <c r="B10" s="92" t="s">
        <v>135</v>
      </c>
      <c r="C10" s="93">
        <v>211</v>
      </c>
      <c r="D10" s="93">
        <v>36</v>
      </c>
    </row>
    <row r="11" spans="1:9" ht="15" customHeight="1" x14ac:dyDescent="0.2">
      <c r="A11" s="360"/>
      <c r="B11" s="92" t="s">
        <v>136</v>
      </c>
      <c r="C11" s="93">
        <v>179</v>
      </c>
      <c r="D11" s="93">
        <v>24</v>
      </c>
    </row>
    <row r="12" spans="1:9" ht="15" customHeight="1" x14ac:dyDescent="0.2">
      <c r="A12" s="360"/>
      <c r="B12" s="92" t="s">
        <v>137</v>
      </c>
      <c r="C12" s="93">
        <v>193</v>
      </c>
      <c r="D12" s="93">
        <v>23</v>
      </c>
    </row>
    <row r="13" spans="1:9" ht="15" customHeight="1" x14ac:dyDescent="0.2">
      <c r="A13" s="360"/>
      <c r="B13" s="92" t="s">
        <v>138</v>
      </c>
      <c r="C13" s="93">
        <v>180</v>
      </c>
      <c r="D13" s="93">
        <v>19</v>
      </c>
    </row>
    <row r="14" spans="1:9" ht="15" customHeight="1" x14ac:dyDescent="0.2">
      <c r="A14" s="360"/>
      <c r="B14" s="92" t="s">
        <v>139</v>
      </c>
      <c r="C14" s="93">
        <v>216</v>
      </c>
      <c r="D14" s="93">
        <v>25</v>
      </c>
    </row>
    <row r="15" spans="1:9" ht="15" customHeight="1" x14ac:dyDescent="0.2">
      <c r="A15" s="360"/>
      <c r="B15" s="92" t="s">
        <v>140</v>
      </c>
      <c r="C15" s="93">
        <v>222</v>
      </c>
      <c r="D15" s="93">
        <v>24</v>
      </c>
    </row>
    <row r="16" spans="1:9" ht="15" customHeight="1" x14ac:dyDescent="0.2">
      <c r="A16" s="360"/>
      <c r="B16" s="92" t="s">
        <v>141</v>
      </c>
      <c r="C16" s="93">
        <v>232</v>
      </c>
      <c r="D16" s="93">
        <v>25</v>
      </c>
    </row>
    <row r="17" spans="1:17" ht="15" customHeight="1" x14ac:dyDescent="0.2">
      <c r="A17" s="360"/>
      <c r="B17" s="92" t="s">
        <v>142</v>
      </c>
      <c r="C17" s="93">
        <v>230</v>
      </c>
      <c r="D17" s="93">
        <v>25</v>
      </c>
    </row>
    <row r="18" spans="1:17" ht="15" customHeight="1" x14ac:dyDescent="0.2">
      <c r="A18" s="360"/>
      <c r="B18" s="92" t="s">
        <v>143</v>
      </c>
      <c r="C18" s="93">
        <v>221</v>
      </c>
      <c r="D18" s="93">
        <v>24</v>
      </c>
    </row>
    <row r="19" spans="1:17" ht="15" customHeight="1" x14ac:dyDescent="0.2">
      <c r="A19" s="360"/>
      <c r="B19" s="92" t="s">
        <v>144</v>
      </c>
      <c r="C19" s="93">
        <v>219</v>
      </c>
      <c r="D19" s="93">
        <v>23</v>
      </c>
      <c r="I19" s="221" t="s">
        <v>123</v>
      </c>
      <c r="J19" s="221" t="s">
        <v>101</v>
      </c>
    </row>
    <row r="20" spans="1:17" x14ac:dyDescent="0.2">
      <c r="A20" s="360"/>
      <c r="B20" s="92" t="s">
        <v>145</v>
      </c>
      <c r="C20" s="93">
        <v>249</v>
      </c>
      <c r="D20" s="93">
        <v>24</v>
      </c>
      <c r="G20" s="359" t="s">
        <v>642</v>
      </c>
      <c r="H20" s="92" t="s">
        <v>135</v>
      </c>
      <c r="I20" s="94">
        <f t="shared" ref="I20:J35" si="0">C22/C10-1</f>
        <v>0.10426540284360186</v>
      </c>
      <c r="J20" s="94">
        <f t="shared" si="0"/>
        <v>-0.30555555555555558</v>
      </c>
    </row>
    <row r="21" spans="1:17" ht="15" customHeight="1" x14ac:dyDescent="0.2">
      <c r="A21" s="360"/>
      <c r="B21" s="92" t="s">
        <v>146</v>
      </c>
      <c r="C21" s="93">
        <v>329</v>
      </c>
      <c r="D21" s="93">
        <v>24</v>
      </c>
      <c r="G21" s="359"/>
      <c r="H21" s="92" t="s">
        <v>136</v>
      </c>
      <c r="I21" s="94">
        <f t="shared" si="0"/>
        <v>0.15642458100558665</v>
      </c>
      <c r="J21" s="94">
        <f t="shared" si="0"/>
        <v>-8.333333333333337E-2</v>
      </c>
      <c r="L21" s="73" t="s">
        <v>627</v>
      </c>
    </row>
    <row r="22" spans="1:17" ht="15" customHeight="1" x14ac:dyDescent="0.2">
      <c r="A22" s="359">
        <v>2018</v>
      </c>
      <c r="B22" s="92" t="s">
        <v>135</v>
      </c>
      <c r="C22" s="93">
        <v>233</v>
      </c>
      <c r="D22" s="93">
        <v>25</v>
      </c>
      <c r="G22" s="359"/>
      <c r="H22" s="92" t="s">
        <v>137</v>
      </c>
      <c r="I22" s="94">
        <f t="shared" si="0"/>
        <v>7.2538860103626979E-2</v>
      </c>
      <c r="J22" s="94">
        <f t="shared" si="0"/>
        <v>-8.6956521739130488E-2</v>
      </c>
      <c r="L22" s="348" t="s">
        <v>635</v>
      </c>
      <c r="M22" s="348"/>
      <c r="N22" s="348"/>
      <c r="O22" s="348"/>
      <c r="P22" s="348"/>
      <c r="Q22" s="348"/>
    </row>
    <row r="23" spans="1:17" ht="15" customHeight="1" x14ac:dyDescent="0.2">
      <c r="A23" s="359"/>
      <c r="B23" s="92" t="s">
        <v>136</v>
      </c>
      <c r="C23" s="93">
        <v>207</v>
      </c>
      <c r="D23" s="93">
        <v>22</v>
      </c>
      <c r="G23" s="359"/>
      <c r="H23" s="92" t="s">
        <v>138</v>
      </c>
      <c r="I23" s="94">
        <f t="shared" si="0"/>
        <v>0.18333333333333335</v>
      </c>
      <c r="J23" s="94">
        <f t="shared" si="0"/>
        <v>0.15789473684210531</v>
      </c>
      <c r="L23" s="348"/>
      <c r="M23" s="348"/>
      <c r="N23" s="348"/>
      <c r="O23" s="348"/>
      <c r="P23" s="348"/>
      <c r="Q23" s="348"/>
    </row>
    <row r="24" spans="1:17" ht="15" customHeight="1" x14ac:dyDescent="0.2">
      <c r="A24" s="359"/>
      <c r="B24" s="92" t="s">
        <v>137</v>
      </c>
      <c r="C24" s="93">
        <v>207</v>
      </c>
      <c r="D24" s="93">
        <v>21</v>
      </c>
      <c r="G24" s="359"/>
      <c r="H24" s="92" t="s">
        <v>139</v>
      </c>
      <c r="I24" s="94">
        <f t="shared" si="0"/>
        <v>-0.10185185185185186</v>
      </c>
      <c r="J24" s="94">
        <f t="shared" si="0"/>
        <v>0.19999999999999996</v>
      </c>
      <c r="L24" s="348"/>
      <c r="M24" s="348"/>
      <c r="N24" s="348"/>
      <c r="O24" s="348"/>
      <c r="P24" s="348"/>
      <c r="Q24" s="348"/>
    </row>
    <row r="25" spans="1:17" ht="15" customHeight="1" x14ac:dyDescent="0.2">
      <c r="A25" s="359"/>
      <c r="B25" s="92" t="s">
        <v>138</v>
      </c>
      <c r="C25" s="93">
        <v>213</v>
      </c>
      <c r="D25" s="93">
        <v>22</v>
      </c>
      <c r="G25" s="359"/>
      <c r="H25" s="92" t="s">
        <v>140</v>
      </c>
      <c r="I25" s="94">
        <f t="shared" si="0"/>
        <v>-8.55855855855856E-2</v>
      </c>
      <c r="J25" s="94">
        <f t="shared" si="0"/>
        <v>-4.166666666666663E-2</v>
      </c>
      <c r="L25" s="73" t="s">
        <v>914</v>
      </c>
      <c r="M25" s="95"/>
      <c r="N25" s="95"/>
      <c r="O25" s="95"/>
      <c r="P25" s="95"/>
      <c r="Q25" s="95"/>
    </row>
    <row r="26" spans="1:17" ht="15" customHeight="1" x14ac:dyDescent="0.2">
      <c r="A26" s="359"/>
      <c r="B26" s="92" t="s">
        <v>139</v>
      </c>
      <c r="C26" s="93">
        <v>194</v>
      </c>
      <c r="D26" s="93">
        <v>30</v>
      </c>
      <c r="G26" s="359"/>
      <c r="H26" s="92" t="s">
        <v>141</v>
      </c>
      <c r="I26" s="94">
        <f t="shared" si="0"/>
        <v>-0.14224137931034486</v>
      </c>
      <c r="J26" s="94">
        <f t="shared" si="0"/>
        <v>-0.19999999999999996</v>
      </c>
    </row>
    <row r="27" spans="1:17" ht="15" customHeight="1" x14ac:dyDescent="0.2">
      <c r="A27" s="359"/>
      <c r="B27" s="92" t="s">
        <v>140</v>
      </c>
      <c r="C27" s="93">
        <v>203</v>
      </c>
      <c r="D27" s="93">
        <v>23</v>
      </c>
      <c r="G27" s="359"/>
      <c r="H27" s="92" t="s">
        <v>142</v>
      </c>
      <c r="I27" s="94">
        <f t="shared" si="0"/>
        <v>4.3478260869565188E-2</v>
      </c>
      <c r="J27" s="94">
        <f t="shared" si="0"/>
        <v>0.8</v>
      </c>
    </row>
    <row r="28" spans="1:17" ht="15" customHeight="1" x14ac:dyDescent="0.2">
      <c r="A28" s="359"/>
      <c r="B28" s="92" t="s">
        <v>141</v>
      </c>
      <c r="C28" s="93">
        <v>199</v>
      </c>
      <c r="D28" s="93">
        <v>20</v>
      </c>
      <c r="G28" s="359"/>
      <c r="H28" s="92" t="s">
        <v>143</v>
      </c>
      <c r="I28" s="94">
        <f t="shared" si="0"/>
        <v>-0.15384615384615385</v>
      </c>
      <c r="J28" s="94">
        <f t="shared" si="0"/>
        <v>-4.166666666666663E-2</v>
      </c>
    </row>
    <row r="29" spans="1:17" ht="15" customHeight="1" x14ac:dyDescent="0.2">
      <c r="A29" s="359"/>
      <c r="B29" s="92" t="s">
        <v>142</v>
      </c>
      <c r="C29" s="93">
        <v>240</v>
      </c>
      <c r="D29" s="93">
        <v>45</v>
      </c>
      <c r="G29" s="359"/>
      <c r="H29" s="92" t="s">
        <v>144</v>
      </c>
      <c r="I29" s="94">
        <f t="shared" si="0"/>
        <v>-1.3698630136986356E-2</v>
      </c>
      <c r="J29" s="94">
        <f t="shared" si="0"/>
        <v>0.13043478260869557</v>
      </c>
    </row>
    <row r="30" spans="1:17" ht="15" customHeight="1" x14ac:dyDescent="0.2">
      <c r="A30" s="359"/>
      <c r="B30" s="92" t="s">
        <v>143</v>
      </c>
      <c r="C30" s="93">
        <v>187</v>
      </c>
      <c r="D30" s="93">
        <v>23</v>
      </c>
      <c r="G30" s="359"/>
      <c r="H30" s="92" t="s">
        <v>145</v>
      </c>
      <c r="I30" s="94">
        <f t="shared" si="0"/>
        <v>-0.14056224899598391</v>
      </c>
      <c r="J30" s="94">
        <f t="shared" si="0"/>
        <v>0.125</v>
      </c>
    </row>
    <row r="31" spans="1:17" x14ac:dyDescent="0.2">
      <c r="A31" s="359"/>
      <c r="B31" s="92" t="s">
        <v>144</v>
      </c>
      <c r="C31" s="93">
        <v>216</v>
      </c>
      <c r="D31" s="93">
        <v>26</v>
      </c>
      <c r="G31" s="359"/>
      <c r="H31" s="92" t="s">
        <v>146</v>
      </c>
      <c r="I31" s="94">
        <f t="shared" si="0"/>
        <v>-0.17933130699088151</v>
      </c>
      <c r="J31" s="94">
        <f t="shared" si="0"/>
        <v>0.25</v>
      </c>
    </row>
    <row r="32" spans="1:17" x14ac:dyDescent="0.2">
      <c r="A32" s="359"/>
      <c r="B32" s="92" t="s">
        <v>145</v>
      </c>
      <c r="C32" s="93">
        <v>214</v>
      </c>
      <c r="D32" s="93">
        <v>27</v>
      </c>
      <c r="G32" s="353" t="s">
        <v>643</v>
      </c>
      <c r="H32" s="92" t="s">
        <v>135</v>
      </c>
      <c r="I32" s="94">
        <f t="shared" si="0"/>
        <v>-0.128755364806867</v>
      </c>
      <c r="J32" s="94">
        <f t="shared" si="0"/>
        <v>0.28000000000000003</v>
      </c>
    </row>
    <row r="33" spans="1:14" x14ac:dyDescent="0.2">
      <c r="A33" s="359"/>
      <c r="B33" s="92" t="s">
        <v>146</v>
      </c>
      <c r="C33" s="93">
        <v>270</v>
      </c>
      <c r="D33" s="93">
        <v>30</v>
      </c>
      <c r="G33" s="354"/>
      <c r="H33" s="92" t="s">
        <v>136</v>
      </c>
      <c r="I33" s="94">
        <f t="shared" si="0"/>
        <v>-6.7632850241545861E-2</v>
      </c>
      <c r="J33" s="94">
        <f t="shared" si="0"/>
        <v>0.13636363636363646</v>
      </c>
    </row>
    <row r="34" spans="1:14" x14ac:dyDescent="0.2">
      <c r="A34" s="359">
        <v>2019</v>
      </c>
      <c r="B34" s="92" t="s">
        <v>135</v>
      </c>
      <c r="C34" s="93">
        <v>203</v>
      </c>
      <c r="D34" s="93">
        <v>32</v>
      </c>
      <c r="G34" s="354"/>
      <c r="H34" s="92" t="s">
        <v>137</v>
      </c>
      <c r="I34" s="94">
        <f t="shared" si="0"/>
        <v>-0.12560386473429952</v>
      </c>
      <c r="J34" s="94">
        <f t="shared" si="0"/>
        <v>-4.7619047619047672E-2</v>
      </c>
    </row>
    <row r="35" spans="1:14" x14ac:dyDescent="0.2">
      <c r="A35" s="359"/>
      <c r="B35" s="92" t="s">
        <v>136</v>
      </c>
      <c r="C35" s="93">
        <v>193</v>
      </c>
      <c r="D35" s="93">
        <v>25</v>
      </c>
      <c r="E35" s="75"/>
      <c r="G35" s="354"/>
      <c r="H35" s="92" t="s">
        <v>138</v>
      </c>
      <c r="I35" s="94">
        <f t="shared" si="0"/>
        <v>-0.14553990610328638</v>
      </c>
      <c r="J35" s="94">
        <f t="shared" si="0"/>
        <v>0</v>
      </c>
      <c r="M35" s="77"/>
      <c r="N35" s="77"/>
    </row>
    <row r="36" spans="1:14" x14ac:dyDescent="0.2">
      <c r="A36" s="359"/>
      <c r="B36" s="92" t="s">
        <v>137</v>
      </c>
      <c r="C36" s="93">
        <v>181</v>
      </c>
      <c r="D36" s="93">
        <v>20</v>
      </c>
      <c r="G36" s="354"/>
      <c r="H36" s="92" t="s">
        <v>139</v>
      </c>
      <c r="I36" s="94">
        <f t="shared" ref="I36:J41" si="1">C38/C26-1</f>
        <v>0.19587628865979378</v>
      </c>
      <c r="J36" s="94">
        <f t="shared" si="1"/>
        <v>-9.9999999999999978E-2</v>
      </c>
      <c r="L36" s="75"/>
      <c r="M36" s="75"/>
    </row>
    <row r="37" spans="1:14" x14ac:dyDescent="0.2">
      <c r="A37" s="359"/>
      <c r="B37" s="92" t="s">
        <v>138</v>
      </c>
      <c r="C37" s="93">
        <v>182</v>
      </c>
      <c r="D37" s="93">
        <v>22</v>
      </c>
      <c r="G37" s="354"/>
      <c r="H37" s="92" t="s">
        <v>140</v>
      </c>
      <c r="I37" s="94">
        <f t="shared" si="1"/>
        <v>9.3596059113300489E-2</v>
      </c>
      <c r="J37" s="94">
        <f t="shared" si="1"/>
        <v>4.3478260869565188E-2</v>
      </c>
    </row>
    <row r="38" spans="1:14" x14ac:dyDescent="0.2">
      <c r="A38" s="359"/>
      <c r="B38" s="92" t="s">
        <v>139</v>
      </c>
      <c r="C38" s="93">
        <v>232</v>
      </c>
      <c r="D38" s="93">
        <v>27</v>
      </c>
      <c r="G38" s="354"/>
      <c r="H38" s="92" t="s">
        <v>141</v>
      </c>
      <c r="I38" s="94">
        <f t="shared" si="1"/>
        <v>0.3266331658291457</v>
      </c>
      <c r="J38" s="94">
        <f t="shared" si="1"/>
        <v>0.55000000000000004</v>
      </c>
    </row>
    <row r="39" spans="1:14" x14ac:dyDescent="0.2">
      <c r="A39" s="359"/>
      <c r="B39" s="92" t="s">
        <v>140</v>
      </c>
      <c r="C39" s="93">
        <v>222</v>
      </c>
      <c r="D39" s="93">
        <v>24</v>
      </c>
      <c r="G39" s="354"/>
      <c r="H39" s="92" t="s">
        <v>142</v>
      </c>
      <c r="I39" s="94">
        <f t="shared" si="1"/>
        <v>-4.1666666666666519E-3</v>
      </c>
      <c r="J39" s="94">
        <f t="shared" si="1"/>
        <v>-0.33333333333333337</v>
      </c>
    </row>
    <row r="40" spans="1:14" x14ac:dyDescent="0.2">
      <c r="A40" s="359"/>
      <c r="B40" s="92" t="s">
        <v>141</v>
      </c>
      <c r="C40" s="93">
        <v>264</v>
      </c>
      <c r="D40" s="93">
        <v>31</v>
      </c>
      <c r="G40" s="354"/>
      <c r="H40" s="92" t="s">
        <v>143</v>
      </c>
      <c r="I40" s="94">
        <f t="shared" si="1"/>
        <v>0.21390374331550799</v>
      </c>
      <c r="J40" s="94">
        <f t="shared" si="1"/>
        <v>0.21739130434782616</v>
      </c>
    </row>
    <row r="41" spans="1:14" x14ac:dyDescent="0.2">
      <c r="A41" s="359"/>
      <c r="B41" s="92" t="s">
        <v>142</v>
      </c>
      <c r="C41" s="93">
        <v>239</v>
      </c>
      <c r="D41" s="93">
        <v>30</v>
      </c>
      <c r="G41" s="354"/>
      <c r="H41" s="92" t="s">
        <v>144</v>
      </c>
      <c r="I41" s="94">
        <f t="shared" si="1"/>
        <v>0.2592592592592593</v>
      </c>
      <c r="J41" s="94">
        <f t="shared" si="1"/>
        <v>0.19230769230769229</v>
      </c>
    </row>
    <row r="42" spans="1:14" x14ac:dyDescent="0.2">
      <c r="A42" s="359"/>
      <c r="B42" s="92" t="s">
        <v>143</v>
      </c>
      <c r="C42" s="93">
        <v>227</v>
      </c>
      <c r="D42" s="93">
        <v>28</v>
      </c>
      <c r="G42" s="354"/>
      <c r="H42" s="92" t="s">
        <v>145</v>
      </c>
      <c r="I42" s="96"/>
      <c r="J42" s="96"/>
    </row>
    <row r="43" spans="1:14" x14ac:dyDescent="0.2">
      <c r="A43" s="359"/>
      <c r="B43" s="92" t="s">
        <v>144</v>
      </c>
      <c r="C43" s="93">
        <v>272</v>
      </c>
      <c r="D43" s="93">
        <v>31</v>
      </c>
      <c r="G43" s="355"/>
      <c r="H43" s="92" t="s">
        <v>146</v>
      </c>
      <c r="I43" s="96"/>
      <c r="J43" s="96"/>
    </row>
    <row r="44" spans="1:14" x14ac:dyDescent="0.2">
      <c r="A44" s="359"/>
      <c r="B44" s="92" t="s">
        <v>145</v>
      </c>
      <c r="C44" s="93"/>
      <c r="D44" s="93"/>
    </row>
    <row r="45" spans="1:14" x14ac:dyDescent="0.2">
      <c r="A45" s="359"/>
      <c r="B45" s="92" t="s">
        <v>146</v>
      </c>
      <c r="C45" s="93"/>
      <c r="D45" s="93"/>
    </row>
  </sheetData>
  <mergeCells count="7">
    <mergeCell ref="H1:I1"/>
    <mergeCell ref="A10:A21"/>
    <mergeCell ref="G20:G31"/>
    <mergeCell ref="A22:A33"/>
    <mergeCell ref="L22:Q24"/>
    <mergeCell ref="G32:G43"/>
    <mergeCell ref="A34:A45"/>
  </mergeCells>
  <hyperlinks>
    <hyperlink ref="H1:I1" location="Index!A1" display="Regresar al Índice"/>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0000"/>
  </sheetPr>
  <dimension ref="A1:Q45"/>
  <sheetViews>
    <sheetView workbookViewId="0">
      <selection activeCell="A2" sqref="A2"/>
    </sheetView>
  </sheetViews>
  <sheetFormatPr baseColWidth="10" defaultColWidth="11.42578125" defaultRowHeight="12.75" x14ac:dyDescent="0.2"/>
  <cols>
    <col min="1" max="1" width="5.7109375" style="73" customWidth="1"/>
    <col min="2" max="2" width="8.140625" style="73" customWidth="1"/>
    <col min="3" max="16384" width="11.42578125" style="73"/>
  </cols>
  <sheetData>
    <row r="1" spans="1:9" ht="15" x14ac:dyDescent="0.25">
      <c r="A1" s="74" t="s">
        <v>1076</v>
      </c>
      <c r="H1" s="330" t="s">
        <v>133</v>
      </c>
      <c r="I1" s="330"/>
    </row>
    <row r="2" spans="1:9" x14ac:dyDescent="0.2">
      <c r="A2" s="74" t="s">
        <v>627</v>
      </c>
      <c r="G2" s="74" t="s">
        <v>912</v>
      </c>
    </row>
    <row r="4" spans="1:9" x14ac:dyDescent="0.2">
      <c r="A4" s="73" t="s">
        <v>636</v>
      </c>
    </row>
    <row r="5" spans="1:9" x14ac:dyDescent="0.2">
      <c r="A5" s="73" t="s">
        <v>639</v>
      </c>
    </row>
    <row r="6" spans="1:9" x14ac:dyDescent="0.2">
      <c r="A6" s="220" t="s">
        <v>913</v>
      </c>
    </row>
    <row r="8" spans="1:9" ht="15" customHeight="1" x14ac:dyDescent="0.2"/>
    <row r="9" spans="1:9" ht="15" customHeight="1" x14ac:dyDescent="0.2">
      <c r="A9" s="221" t="s">
        <v>640</v>
      </c>
      <c r="B9" s="221" t="s">
        <v>641</v>
      </c>
      <c r="C9" s="221" t="s">
        <v>123</v>
      </c>
      <c r="D9" s="221" t="s">
        <v>101</v>
      </c>
    </row>
    <row r="10" spans="1:9" ht="15" customHeight="1" x14ac:dyDescent="0.2">
      <c r="A10" s="360">
        <v>2017</v>
      </c>
      <c r="B10" s="92" t="s">
        <v>135</v>
      </c>
      <c r="C10" s="93">
        <v>27387</v>
      </c>
      <c r="D10" s="93">
        <v>4590</v>
      </c>
    </row>
    <row r="11" spans="1:9" ht="15" customHeight="1" x14ac:dyDescent="0.2">
      <c r="A11" s="360"/>
      <c r="B11" s="92" t="s">
        <v>136</v>
      </c>
      <c r="C11" s="93">
        <v>26231</v>
      </c>
      <c r="D11" s="93">
        <v>4298</v>
      </c>
    </row>
    <row r="12" spans="1:9" ht="15" customHeight="1" x14ac:dyDescent="0.2">
      <c r="A12" s="360"/>
      <c r="B12" s="92" t="s">
        <v>137</v>
      </c>
      <c r="C12" s="93">
        <v>27591</v>
      </c>
      <c r="D12" s="93">
        <v>4440</v>
      </c>
    </row>
    <row r="13" spans="1:9" ht="15" customHeight="1" x14ac:dyDescent="0.2">
      <c r="A13" s="360"/>
      <c r="B13" s="92" t="s">
        <v>138</v>
      </c>
      <c r="C13" s="93">
        <v>26126</v>
      </c>
      <c r="D13" s="93">
        <v>4125</v>
      </c>
    </row>
    <row r="14" spans="1:9" ht="15" customHeight="1" x14ac:dyDescent="0.2">
      <c r="A14" s="360"/>
      <c r="B14" s="92" t="s">
        <v>139</v>
      </c>
      <c r="C14" s="93">
        <v>30131</v>
      </c>
      <c r="D14" s="93">
        <v>5032</v>
      </c>
    </row>
    <row r="15" spans="1:9" ht="15" customHeight="1" x14ac:dyDescent="0.2">
      <c r="A15" s="360"/>
      <c r="B15" s="92" t="s">
        <v>140</v>
      </c>
      <c r="C15" s="93">
        <v>29133</v>
      </c>
      <c r="D15" s="93">
        <v>4885</v>
      </c>
    </row>
    <row r="16" spans="1:9" ht="15" customHeight="1" x14ac:dyDescent="0.2">
      <c r="A16" s="360"/>
      <c r="B16" s="92" t="s">
        <v>141</v>
      </c>
      <c r="C16" s="93">
        <v>29710</v>
      </c>
      <c r="D16" s="93">
        <v>5194</v>
      </c>
    </row>
    <row r="17" spans="1:17" ht="15" customHeight="1" x14ac:dyDescent="0.2">
      <c r="A17" s="360"/>
      <c r="B17" s="92" t="s">
        <v>142</v>
      </c>
      <c r="C17" s="93">
        <v>29735</v>
      </c>
      <c r="D17" s="93">
        <v>5231</v>
      </c>
    </row>
    <row r="18" spans="1:17" ht="15" customHeight="1" x14ac:dyDescent="0.2">
      <c r="A18" s="360"/>
      <c r="B18" s="92" t="s">
        <v>143</v>
      </c>
      <c r="C18" s="93">
        <v>28500</v>
      </c>
      <c r="D18" s="93">
        <v>5140</v>
      </c>
    </row>
    <row r="19" spans="1:17" ht="15" customHeight="1" x14ac:dyDescent="0.2">
      <c r="A19" s="360"/>
      <c r="B19" s="92" t="s">
        <v>144</v>
      </c>
      <c r="C19" s="93">
        <v>29076</v>
      </c>
      <c r="D19" s="93">
        <v>5098</v>
      </c>
      <c r="I19" s="221" t="s">
        <v>123</v>
      </c>
      <c r="J19" s="221" t="s">
        <v>101</v>
      </c>
    </row>
    <row r="20" spans="1:17" x14ac:dyDescent="0.2">
      <c r="A20" s="360"/>
      <c r="B20" s="92" t="s">
        <v>145</v>
      </c>
      <c r="C20" s="93">
        <v>29047</v>
      </c>
      <c r="D20" s="93">
        <v>5405</v>
      </c>
      <c r="G20" s="359" t="s">
        <v>642</v>
      </c>
      <c r="H20" s="92" t="s">
        <v>135</v>
      </c>
      <c r="I20" s="94">
        <f t="shared" ref="I20:J35" si="0">C22/C10-1</f>
        <v>2.5303976339138945E-2</v>
      </c>
      <c r="J20" s="94">
        <f t="shared" si="0"/>
        <v>9.4771241830065467E-2</v>
      </c>
      <c r="L20" s="73" t="s">
        <v>627</v>
      </c>
    </row>
    <row r="21" spans="1:17" ht="15" customHeight="1" x14ac:dyDescent="0.2">
      <c r="A21" s="360"/>
      <c r="B21" s="92" t="s">
        <v>146</v>
      </c>
      <c r="C21" s="93">
        <v>36354</v>
      </c>
      <c r="D21" s="93">
        <v>6573</v>
      </c>
      <c r="G21" s="359"/>
      <c r="H21" s="92" t="s">
        <v>136</v>
      </c>
      <c r="I21" s="94">
        <f t="shared" si="0"/>
        <v>-6.9269185315085191E-2</v>
      </c>
      <c r="J21" s="94">
        <f t="shared" si="0"/>
        <v>-5.4909260120986514E-2</v>
      </c>
      <c r="L21" s="348" t="s">
        <v>635</v>
      </c>
      <c r="M21" s="348"/>
      <c r="N21" s="348"/>
      <c r="O21" s="348"/>
      <c r="P21" s="348"/>
      <c r="Q21" s="348"/>
    </row>
    <row r="22" spans="1:17" ht="15" customHeight="1" x14ac:dyDescent="0.2">
      <c r="A22" s="359">
        <v>2018</v>
      </c>
      <c r="B22" s="92" t="s">
        <v>135</v>
      </c>
      <c r="C22" s="93">
        <v>28080</v>
      </c>
      <c r="D22" s="93">
        <v>5025</v>
      </c>
      <c r="G22" s="359"/>
      <c r="H22" s="92" t="s">
        <v>137</v>
      </c>
      <c r="I22" s="94">
        <f t="shared" si="0"/>
        <v>-7.8938784386212935E-2</v>
      </c>
      <c r="J22" s="94">
        <f t="shared" si="0"/>
        <v>-2.7027027027026751E-3</v>
      </c>
      <c r="L22" s="348"/>
      <c r="M22" s="348"/>
      <c r="N22" s="348"/>
      <c r="O22" s="348"/>
      <c r="P22" s="348"/>
      <c r="Q22" s="348"/>
    </row>
    <row r="23" spans="1:17" ht="15" customHeight="1" x14ac:dyDescent="0.2">
      <c r="A23" s="359"/>
      <c r="B23" s="92" t="s">
        <v>136</v>
      </c>
      <c r="C23" s="93">
        <v>24414</v>
      </c>
      <c r="D23" s="93">
        <v>4062</v>
      </c>
      <c r="G23" s="359"/>
      <c r="H23" s="92" t="s">
        <v>138</v>
      </c>
      <c r="I23" s="94">
        <f t="shared" si="0"/>
        <v>6.0437877975962673E-2</v>
      </c>
      <c r="J23" s="94">
        <f t="shared" si="0"/>
        <v>0.17503030303030309</v>
      </c>
      <c r="L23" s="348"/>
      <c r="M23" s="348"/>
      <c r="N23" s="348"/>
      <c r="O23" s="348"/>
      <c r="P23" s="348"/>
      <c r="Q23" s="348"/>
    </row>
    <row r="24" spans="1:17" ht="15" customHeight="1" x14ac:dyDescent="0.2">
      <c r="A24" s="359"/>
      <c r="B24" s="92" t="s">
        <v>137</v>
      </c>
      <c r="C24" s="93">
        <v>25413</v>
      </c>
      <c r="D24" s="93">
        <v>4428</v>
      </c>
      <c r="G24" s="359"/>
      <c r="H24" s="92" t="s">
        <v>139</v>
      </c>
      <c r="I24" s="94">
        <f t="shared" si="0"/>
        <v>-3.1860874182735421E-2</v>
      </c>
      <c r="J24" s="94">
        <f t="shared" si="0"/>
        <v>3.1399046104928496E-2</v>
      </c>
      <c r="L24" s="73" t="s">
        <v>914</v>
      </c>
      <c r="M24" s="95"/>
      <c r="N24" s="95"/>
      <c r="O24" s="95"/>
      <c r="P24" s="95"/>
      <c r="Q24" s="95"/>
    </row>
    <row r="25" spans="1:17" ht="15" customHeight="1" x14ac:dyDescent="0.2">
      <c r="A25" s="359"/>
      <c r="B25" s="92" t="s">
        <v>138</v>
      </c>
      <c r="C25" s="93">
        <v>27705</v>
      </c>
      <c r="D25" s="93">
        <v>4847</v>
      </c>
      <c r="G25" s="359"/>
      <c r="H25" s="92" t="s">
        <v>140</v>
      </c>
      <c r="I25" s="94">
        <f t="shared" si="0"/>
        <v>1.7849174475681462E-3</v>
      </c>
      <c r="J25" s="94">
        <f t="shared" si="0"/>
        <v>5.3224155578300847E-2</v>
      </c>
    </row>
    <row r="26" spans="1:17" ht="15" customHeight="1" x14ac:dyDescent="0.2">
      <c r="A26" s="359"/>
      <c r="B26" s="92" t="s">
        <v>139</v>
      </c>
      <c r="C26" s="93">
        <v>29171</v>
      </c>
      <c r="D26" s="93">
        <v>5190</v>
      </c>
      <c r="G26" s="359"/>
      <c r="H26" s="92" t="s">
        <v>141</v>
      </c>
      <c r="I26" s="94">
        <f t="shared" si="0"/>
        <v>-3.7024570851562633E-4</v>
      </c>
      <c r="J26" s="94">
        <f t="shared" si="0"/>
        <v>5.0827878321139774E-2</v>
      </c>
    </row>
    <row r="27" spans="1:17" ht="15" customHeight="1" x14ac:dyDescent="0.2">
      <c r="A27" s="359"/>
      <c r="B27" s="92" t="s">
        <v>140</v>
      </c>
      <c r="C27" s="93">
        <v>29185</v>
      </c>
      <c r="D27" s="93">
        <v>5145</v>
      </c>
      <c r="G27" s="359"/>
      <c r="H27" s="92" t="s">
        <v>142</v>
      </c>
      <c r="I27" s="94">
        <f t="shared" si="0"/>
        <v>-2.5088279804943658E-2</v>
      </c>
      <c r="J27" s="94">
        <f t="shared" si="0"/>
        <v>6.5761804626266462E-2</v>
      </c>
    </row>
    <row r="28" spans="1:17" ht="15" customHeight="1" x14ac:dyDescent="0.2">
      <c r="A28" s="359"/>
      <c r="B28" s="92" t="s">
        <v>141</v>
      </c>
      <c r="C28" s="93">
        <v>29699</v>
      </c>
      <c r="D28" s="93">
        <v>5458</v>
      </c>
      <c r="G28" s="359"/>
      <c r="H28" s="92" t="s">
        <v>143</v>
      </c>
      <c r="I28" s="94">
        <f t="shared" si="0"/>
        <v>-1.0350877192982444E-2</v>
      </c>
      <c r="J28" s="94">
        <f t="shared" si="0"/>
        <v>-2.9182879377431803E-3</v>
      </c>
    </row>
    <row r="29" spans="1:17" ht="15" customHeight="1" x14ac:dyDescent="0.2">
      <c r="A29" s="359"/>
      <c r="B29" s="92" t="s">
        <v>142</v>
      </c>
      <c r="C29" s="93">
        <v>28989</v>
      </c>
      <c r="D29" s="93">
        <v>5575</v>
      </c>
      <c r="G29" s="359"/>
      <c r="H29" s="92" t="s">
        <v>144</v>
      </c>
      <c r="I29" s="94">
        <f t="shared" si="0"/>
        <v>4.4538450956115083E-2</v>
      </c>
      <c r="J29" s="94">
        <f t="shared" si="0"/>
        <v>0.11710474695959205</v>
      </c>
    </row>
    <row r="30" spans="1:17" ht="15" customHeight="1" x14ac:dyDescent="0.2">
      <c r="A30" s="359"/>
      <c r="B30" s="92" t="s">
        <v>143</v>
      </c>
      <c r="C30" s="93">
        <v>28205</v>
      </c>
      <c r="D30" s="93">
        <v>5125</v>
      </c>
      <c r="G30" s="359"/>
      <c r="H30" s="92" t="s">
        <v>145</v>
      </c>
      <c r="I30" s="94">
        <f t="shared" si="0"/>
        <v>3.8523771818087971E-2</v>
      </c>
      <c r="J30" s="94">
        <f t="shared" si="0"/>
        <v>7.6780758556891815E-2</v>
      </c>
    </row>
    <row r="31" spans="1:17" x14ac:dyDescent="0.2">
      <c r="A31" s="359"/>
      <c r="B31" s="92" t="s">
        <v>144</v>
      </c>
      <c r="C31" s="93">
        <v>30371</v>
      </c>
      <c r="D31" s="93">
        <v>5695</v>
      </c>
      <c r="G31" s="359"/>
      <c r="H31" s="92" t="s">
        <v>146</v>
      </c>
      <c r="I31" s="94">
        <f t="shared" si="0"/>
        <v>4.5634593167189319E-2</v>
      </c>
      <c r="J31" s="94">
        <f t="shared" si="0"/>
        <v>4.9596835539327477E-2</v>
      </c>
    </row>
    <row r="32" spans="1:17" x14ac:dyDescent="0.2">
      <c r="A32" s="359"/>
      <c r="B32" s="92" t="s">
        <v>145</v>
      </c>
      <c r="C32" s="93">
        <v>30166</v>
      </c>
      <c r="D32" s="93">
        <v>5820</v>
      </c>
      <c r="G32" s="359" t="s">
        <v>643</v>
      </c>
      <c r="H32" s="92" t="s">
        <v>135</v>
      </c>
      <c r="I32" s="94">
        <f t="shared" si="0"/>
        <v>9.6438746438746392E-2</v>
      </c>
      <c r="J32" s="94">
        <f t="shared" si="0"/>
        <v>0.13970149253731345</v>
      </c>
    </row>
    <row r="33" spans="1:13" x14ac:dyDescent="0.2">
      <c r="A33" s="359"/>
      <c r="B33" s="92" t="s">
        <v>146</v>
      </c>
      <c r="C33" s="93">
        <v>38013</v>
      </c>
      <c r="D33" s="93">
        <v>6899</v>
      </c>
      <c r="G33" s="359"/>
      <c r="H33" s="92" t="s">
        <v>136</v>
      </c>
      <c r="I33" s="94">
        <f t="shared" si="0"/>
        <v>0.21458998935037266</v>
      </c>
      <c r="J33" s="94">
        <f t="shared" si="0"/>
        <v>0.33948793697685864</v>
      </c>
    </row>
    <row r="34" spans="1:13" x14ac:dyDescent="0.2">
      <c r="A34" s="359">
        <v>2019</v>
      </c>
      <c r="B34" s="92" t="s">
        <v>135</v>
      </c>
      <c r="C34" s="93">
        <v>30788</v>
      </c>
      <c r="D34" s="93">
        <v>5727</v>
      </c>
      <c r="G34" s="359"/>
      <c r="H34" s="92" t="s">
        <v>137</v>
      </c>
      <c r="I34" s="94">
        <f t="shared" si="0"/>
        <v>0.13973163341596817</v>
      </c>
      <c r="J34" s="94">
        <f t="shared" si="0"/>
        <v>0.14317976513098474</v>
      </c>
      <c r="L34" s="77"/>
      <c r="M34" s="77"/>
    </row>
    <row r="35" spans="1:13" x14ac:dyDescent="0.2">
      <c r="A35" s="359"/>
      <c r="B35" s="92" t="s">
        <v>136</v>
      </c>
      <c r="C35" s="93">
        <v>29653</v>
      </c>
      <c r="D35" s="93">
        <v>5441</v>
      </c>
      <c r="E35" s="75"/>
      <c r="G35" s="359"/>
      <c r="H35" s="92" t="s">
        <v>138</v>
      </c>
      <c r="I35" s="94">
        <f t="shared" si="0"/>
        <v>3.5480960115502613E-2</v>
      </c>
      <c r="J35" s="94">
        <f t="shared" si="0"/>
        <v>3.5073241180112458E-3</v>
      </c>
    </row>
    <row r="36" spans="1:13" x14ac:dyDescent="0.2">
      <c r="A36" s="359"/>
      <c r="B36" s="92" t="s">
        <v>137</v>
      </c>
      <c r="C36" s="93">
        <v>28964</v>
      </c>
      <c r="D36" s="93">
        <v>5062</v>
      </c>
      <c r="G36" s="359"/>
      <c r="H36" s="92" t="s">
        <v>139</v>
      </c>
      <c r="I36" s="94">
        <f t="shared" ref="I36:J41" si="1">C38/C26-1</f>
        <v>0.11329745294984739</v>
      </c>
      <c r="J36" s="94">
        <f t="shared" si="1"/>
        <v>0.12100192678227351</v>
      </c>
    </row>
    <row r="37" spans="1:13" x14ac:dyDescent="0.2">
      <c r="A37" s="359"/>
      <c r="B37" s="92" t="s">
        <v>138</v>
      </c>
      <c r="C37" s="93">
        <v>28688</v>
      </c>
      <c r="D37" s="93">
        <v>4864</v>
      </c>
      <c r="G37" s="359"/>
      <c r="H37" s="92" t="s">
        <v>140</v>
      </c>
      <c r="I37" s="94">
        <f t="shared" si="1"/>
        <v>4.0226143566900907E-2</v>
      </c>
      <c r="J37" s="94">
        <f t="shared" si="1"/>
        <v>4.1788143828960234E-2</v>
      </c>
    </row>
    <row r="38" spans="1:13" x14ac:dyDescent="0.2">
      <c r="A38" s="359"/>
      <c r="B38" s="92" t="s">
        <v>139</v>
      </c>
      <c r="C38" s="93">
        <v>32476</v>
      </c>
      <c r="D38" s="93">
        <v>5818</v>
      </c>
      <c r="G38" s="359"/>
      <c r="H38" s="92" t="s">
        <v>141</v>
      </c>
      <c r="I38" s="94">
        <f t="shared" si="1"/>
        <v>7.3302131384895164E-2</v>
      </c>
      <c r="J38" s="94">
        <f t="shared" si="1"/>
        <v>3.9025283986808379E-2</v>
      </c>
    </row>
    <row r="39" spans="1:13" x14ac:dyDescent="0.2">
      <c r="A39" s="359"/>
      <c r="B39" s="92" t="s">
        <v>140</v>
      </c>
      <c r="C39" s="93">
        <v>30359</v>
      </c>
      <c r="D39" s="93">
        <v>5360</v>
      </c>
      <c r="G39" s="359"/>
      <c r="H39" s="92" t="s">
        <v>142</v>
      </c>
      <c r="I39" s="94">
        <f t="shared" si="1"/>
        <v>8.1134223326089216E-2</v>
      </c>
      <c r="J39" s="94">
        <f t="shared" si="1"/>
        <v>3.9820627802690689E-2</v>
      </c>
      <c r="L39" s="75"/>
      <c r="M39" s="75"/>
    </row>
    <row r="40" spans="1:13" x14ac:dyDescent="0.2">
      <c r="A40" s="359"/>
      <c r="B40" s="92" t="s">
        <v>141</v>
      </c>
      <c r="C40" s="93">
        <v>31876</v>
      </c>
      <c r="D40" s="93">
        <v>5671</v>
      </c>
      <c r="G40" s="359"/>
      <c r="H40" s="92" t="s">
        <v>143</v>
      </c>
      <c r="I40" s="94">
        <f t="shared" si="1"/>
        <v>4.8892040418365479E-2</v>
      </c>
      <c r="J40" s="94">
        <f t="shared" si="1"/>
        <v>4.2146341463414672E-2</v>
      </c>
    </row>
    <row r="41" spans="1:13" x14ac:dyDescent="0.2">
      <c r="A41" s="359"/>
      <c r="B41" s="92" t="s">
        <v>142</v>
      </c>
      <c r="C41" s="93">
        <v>31341</v>
      </c>
      <c r="D41" s="93">
        <v>5797</v>
      </c>
      <c r="G41" s="359"/>
      <c r="H41" s="92" t="s">
        <v>144</v>
      </c>
      <c r="I41" s="94">
        <f t="shared" si="1"/>
        <v>1.8043528365875305E-2</v>
      </c>
      <c r="J41" s="94">
        <f t="shared" si="1"/>
        <v>1.5276558384547778E-2</v>
      </c>
    </row>
    <row r="42" spans="1:13" x14ac:dyDescent="0.2">
      <c r="A42" s="359"/>
      <c r="B42" s="92" t="s">
        <v>143</v>
      </c>
      <c r="C42" s="93">
        <v>29584</v>
      </c>
      <c r="D42" s="93">
        <v>5341</v>
      </c>
      <c r="G42" s="359"/>
      <c r="H42" s="92" t="s">
        <v>145</v>
      </c>
      <c r="I42" s="96"/>
      <c r="J42" s="96"/>
    </row>
    <row r="43" spans="1:13" x14ac:dyDescent="0.2">
      <c r="A43" s="359"/>
      <c r="B43" s="92" t="s">
        <v>144</v>
      </c>
      <c r="C43" s="93">
        <v>30919</v>
      </c>
      <c r="D43" s="93">
        <v>5782</v>
      </c>
      <c r="G43" s="359"/>
      <c r="H43" s="92" t="s">
        <v>146</v>
      </c>
      <c r="I43" s="96"/>
      <c r="J43" s="96"/>
    </row>
    <row r="44" spans="1:13" x14ac:dyDescent="0.2">
      <c r="A44" s="359"/>
      <c r="B44" s="92" t="s">
        <v>145</v>
      </c>
      <c r="C44" s="93"/>
      <c r="D44" s="93"/>
    </row>
    <row r="45" spans="1:13" x14ac:dyDescent="0.2">
      <c r="A45" s="359"/>
      <c r="B45" s="92" t="s">
        <v>146</v>
      </c>
      <c r="C45" s="93"/>
      <c r="D45" s="93"/>
    </row>
  </sheetData>
  <mergeCells count="7">
    <mergeCell ref="H1:I1"/>
    <mergeCell ref="A10:A21"/>
    <mergeCell ref="G20:G31"/>
    <mergeCell ref="L21:Q23"/>
    <mergeCell ref="A22:A33"/>
    <mergeCell ref="G32:G43"/>
    <mergeCell ref="A34:A45"/>
  </mergeCells>
  <hyperlinks>
    <hyperlink ref="H1:I1" location="Index!A1" display="Regresar al Índice"/>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FF0000"/>
  </sheetPr>
  <dimension ref="A1:I861"/>
  <sheetViews>
    <sheetView workbookViewId="0">
      <selection activeCell="A2" sqref="A2"/>
    </sheetView>
  </sheetViews>
  <sheetFormatPr baseColWidth="10" defaultColWidth="9.140625" defaultRowHeight="12.75" x14ac:dyDescent="0.2"/>
  <cols>
    <col min="1" max="1" width="41.7109375" style="149" customWidth="1"/>
    <col min="2" max="2" width="32.7109375" style="149" customWidth="1"/>
    <col min="3" max="3" width="50.7109375" style="149" customWidth="1"/>
    <col min="4" max="4" width="12.7109375" style="149" customWidth="1"/>
    <col min="5" max="5" width="11.7109375" style="149" customWidth="1"/>
    <col min="6" max="6" width="12.7109375" style="149" customWidth="1"/>
    <col min="7" max="7" width="11.7109375" style="149" customWidth="1"/>
    <col min="8" max="8" width="4.7109375" style="149" customWidth="1"/>
    <col min="9" max="9" width="11.7109375" style="149" customWidth="1"/>
    <col min="10" max="16384" width="9.140625" style="149"/>
  </cols>
  <sheetData>
    <row r="1" spans="1:9" ht="15" x14ac:dyDescent="0.25">
      <c r="A1" s="149" t="s">
        <v>1077</v>
      </c>
      <c r="B1" s="149" t="s">
        <v>129</v>
      </c>
      <c r="C1" s="149" t="s">
        <v>129</v>
      </c>
      <c r="D1" s="149" t="s">
        <v>129</v>
      </c>
      <c r="E1" s="149" t="s">
        <v>129</v>
      </c>
      <c r="F1" s="149" t="s">
        <v>129</v>
      </c>
      <c r="G1" s="149" t="s">
        <v>129</v>
      </c>
      <c r="H1" s="330" t="s">
        <v>133</v>
      </c>
      <c r="I1" s="330"/>
    </row>
    <row r="2" spans="1:9" x14ac:dyDescent="0.2">
      <c r="A2" s="149" t="s">
        <v>273</v>
      </c>
      <c r="B2" s="149" t="s">
        <v>129</v>
      </c>
      <c r="C2" s="149" t="s">
        <v>129</v>
      </c>
      <c r="D2" s="149" t="s">
        <v>129</v>
      </c>
      <c r="E2" s="149" t="s">
        <v>129</v>
      </c>
      <c r="F2" s="149" t="s">
        <v>129</v>
      </c>
      <c r="G2" s="149" t="s">
        <v>129</v>
      </c>
      <c r="H2" s="149" t="s">
        <v>129</v>
      </c>
    </row>
    <row r="3" spans="1:9" x14ac:dyDescent="0.2">
      <c r="A3" s="278"/>
    </row>
    <row r="6" spans="1:9" x14ac:dyDescent="0.2">
      <c r="A6" s="149" t="s">
        <v>478</v>
      </c>
      <c r="B6" s="149" t="s">
        <v>754</v>
      </c>
      <c r="C6" s="149" t="s">
        <v>755</v>
      </c>
      <c r="D6" s="149" t="s">
        <v>919</v>
      </c>
      <c r="E6" s="149" t="s">
        <v>757</v>
      </c>
      <c r="F6" s="149" t="s">
        <v>756</v>
      </c>
      <c r="G6" s="149" t="s">
        <v>758</v>
      </c>
      <c r="H6" s="149" t="s">
        <v>759</v>
      </c>
      <c r="I6" s="149" t="s">
        <v>132</v>
      </c>
    </row>
    <row r="7" spans="1:9" x14ac:dyDescent="0.2">
      <c r="A7" s="149">
        <v>39</v>
      </c>
      <c r="B7" s="149" t="s">
        <v>399</v>
      </c>
      <c r="C7" s="149" t="s">
        <v>761</v>
      </c>
      <c r="D7" s="149">
        <v>174260</v>
      </c>
      <c r="E7" s="149">
        <v>0.24380620862178001</v>
      </c>
      <c r="F7" s="149">
        <v>172419</v>
      </c>
      <c r="G7" s="149">
        <v>0.2421720608622</v>
      </c>
      <c r="H7" s="149">
        <v>1841</v>
      </c>
      <c r="I7" s="149">
        <v>1.06774775401783</v>
      </c>
    </row>
    <row r="8" spans="1:9" x14ac:dyDescent="0.2">
      <c r="A8" s="149">
        <v>120</v>
      </c>
      <c r="B8" s="149" t="s">
        <v>602</v>
      </c>
      <c r="C8" s="149" t="s">
        <v>761</v>
      </c>
      <c r="D8" s="149">
        <v>105879</v>
      </c>
      <c r="E8" s="149">
        <v>0.25308833793875002</v>
      </c>
      <c r="F8" s="149">
        <v>104077</v>
      </c>
      <c r="G8" s="149">
        <v>0.25129660034769202</v>
      </c>
      <c r="H8" s="149">
        <v>1802</v>
      </c>
      <c r="I8" s="149">
        <v>1.7314103980706499</v>
      </c>
    </row>
    <row r="9" spans="1:9" x14ac:dyDescent="0.2">
      <c r="A9" s="149">
        <v>39</v>
      </c>
      <c r="B9" s="149" t="s">
        <v>399</v>
      </c>
      <c r="C9" s="149" t="s">
        <v>764</v>
      </c>
      <c r="D9" s="149">
        <v>177895</v>
      </c>
      <c r="E9" s="149">
        <v>0.24889191715122</v>
      </c>
      <c r="F9" s="149">
        <v>176343</v>
      </c>
      <c r="G9" s="149">
        <v>0.24768353678320301</v>
      </c>
      <c r="H9" s="149">
        <v>1552</v>
      </c>
      <c r="I9" s="149">
        <v>0.88010298112202201</v>
      </c>
    </row>
    <row r="10" spans="1:9" x14ac:dyDescent="0.2">
      <c r="A10" s="149">
        <v>120</v>
      </c>
      <c r="B10" s="149" t="s">
        <v>602</v>
      </c>
      <c r="C10" s="149" t="s">
        <v>760</v>
      </c>
      <c r="D10" s="149">
        <v>92475</v>
      </c>
      <c r="E10" s="149">
        <v>0.22104802700144399</v>
      </c>
      <c r="F10" s="149">
        <v>91008</v>
      </c>
      <c r="G10" s="149">
        <v>0.21974116283561901</v>
      </c>
      <c r="H10" s="149">
        <v>1467</v>
      </c>
      <c r="I10" s="149">
        <v>1.61194620253164</v>
      </c>
    </row>
    <row r="11" spans="1:9" x14ac:dyDescent="0.2">
      <c r="A11" s="149">
        <v>97</v>
      </c>
      <c r="B11" s="149" t="s">
        <v>599</v>
      </c>
      <c r="C11" s="149" t="s">
        <v>760</v>
      </c>
      <c r="D11" s="149">
        <v>13962</v>
      </c>
      <c r="E11" s="149">
        <v>0.15592682763395899</v>
      </c>
      <c r="F11" s="149">
        <v>13011</v>
      </c>
      <c r="G11" s="149">
        <v>0.14677646793389401</v>
      </c>
      <c r="H11" s="149">
        <v>951</v>
      </c>
      <c r="I11" s="149">
        <v>7.30919990777035</v>
      </c>
    </row>
    <row r="12" spans="1:9" x14ac:dyDescent="0.2">
      <c r="A12" s="149">
        <v>67</v>
      </c>
      <c r="B12" s="149" t="s">
        <v>600</v>
      </c>
      <c r="C12" s="149" t="s">
        <v>761</v>
      </c>
      <c r="D12" s="149">
        <v>33937</v>
      </c>
      <c r="E12" s="149">
        <v>0.45524300105973398</v>
      </c>
      <c r="F12" s="149">
        <v>33065</v>
      </c>
      <c r="G12" s="149">
        <v>0.44900869092884299</v>
      </c>
      <c r="H12" s="149">
        <v>872</v>
      </c>
      <c r="I12" s="149">
        <v>2.6372296990775799</v>
      </c>
    </row>
    <row r="13" spans="1:9" x14ac:dyDescent="0.2">
      <c r="A13" s="149">
        <v>120</v>
      </c>
      <c r="B13" s="149" t="s">
        <v>602</v>
      </c>
      <c r="C13" s="149" t="s">
        <v>763</v>
      </c>
      <c r="D13" s="149">
        <v>117416</v>
      </c>
      <c r="E13" s="149">
        <v>0.280665857133296</v>
      </c>
      <c r="F13" s="149">
        <v>116841</v>
      </c>
      <c r="G13" s="149">
        <v>0.282115607494688</v>
      </c>
      <c r="H13" s="149">
        <v>575</v>
      </c>
      <c r="I13" s="149">
        <v>0.49212177232307303</v>
      </c>
    </row>
    <row r="14" spans="1:9" x14ac:dyDescent="0.2">
      <c r="A14" s="149">
        <v>39</v>
      </c>
      <c r="B14" s="149" t="s">
        <v>399</v>
      </c>
      <c r="C14" s="149" t="s">
        <v>760</v>
      </c>
      <c r="D14" s="149">
        <v>152884</v>
      </c>
      <c r="E14" s="149">
        <v>0.21389916446076099</v>
      </c>
      <c r="F14" s="149">
        <v>152458</v>
      </c>
      <c r="G14" s="149">
        <v>0.21413572781960999</v>
      </c>
      <c r="H14" s="149">
        <v>426</v>
      </c>
      <c r="I14" s="149">
        <v>0.27942121764683597</v>
      </c>
    </row>
    <row r="15" spans="1:9" x14ac:dyDescent="0.2">
      <c r="A15" s="149">
        <v>98</v>
      </c>
      <c r="B15" s="149" t="s">
        <v>601</v>
      </c>
      <c r="C15" s="149" t="s">
        <v>760</v>
      </c>
      <c r="D15" s="149">
        <v>27022</v>
      </c>
      <c r="E15" s="149">
        <v>0.23667384868709199</v>
      </c>
      <c r="F15" s="149">
        <v>26655</v>
      </c>
      <c r="G15" s="149">
        <v>0.23310828537946199</v>
      </c>
      <c r="H15" s="149">
        <v>367</v>
      </c>
      <c r="I15" s="149">
        <v>1.3768523729131401</v>
      </c>
    </row>
    <row r="16" spans="1:9" x14ac:dyDescent="0.2">
      <c r="A16" s="149">
        <v>120</v>
      </c>
      <c r="B16" s="149" t="s">
        <v>602</v>
      </c>
      <c r="C16" s="149" t="s">
        <v>762</v>
      </c>
      <c r="D16" s="149">
        <v>6789</v>
      </c>
      <c r="E16" s="149">
        <v>1.6228116305085701E-2</v>
      </c>
      <c r="F16" s="149">
        <v>6501</v>
      </c>
      <c r="G16" s="149">
        <v>1.56968321421673E-2</v>
      </c>
      <c r="H16" s="149">
        <v>288</v>
      </c>
      <c r="I16" s="149">
        <v>4.4300876788186496</v>
      </c>
    </row>
    <row r="17" spans="1:9" x14ac:dyDescent="0.2">
      <c r="A17" s="149">
        <v>108</v>
      </c>
      <c r="B17" s="149" t="s">
        <v>515</v>
      </c>
      <c r="C17" s="149" t="s">
        <v>762</v>
      </c>
      <c r="D17" s="149">
        <v>1398</v>
      </c>
      <c r="E17" s="149">
        <v>0.39413588948407102</v>
      </c>
      <c r="F17" s="149">
        <v>1127</v>
      </c>
      <c r="G17" s="149">
        <v>0.34203338391502303</v>
      </c>
      <c r="H17" s="149">
        <v>271</v>
      </c>
      <c r="I17" s="149">
        <v>24.046140195208501</v>
      </c>
    </row>
    <row r="18" spans="1:9" x14ac:dyDescent="0.2">
      <c r="A18" s="149">
        <v>120</v>
      </c>
      <c r="B18" s="149" t="s">
        <v>602</v>
      </c>
      <c r="C18" s="149" t="s">
        <v>764</v>
      </c>
      <c r="D18" s="149">
        <v>37935</v>
      </c>
      <c r="E18" s="149">
        <v>9.0678095748037493E-2</v>
      </c>
      <c r="F18" s="149">
        <v>37664</v>
      </c>
      <c r="G18" s="149">
        <v>9.0940699246667894E-2</v>
      </c>
      <c r="H18" s="149">
        <v>271</v>
      </c>
      <c r="I18" s="149">
        <v>0.719519966015292</v>
      </c>
    </row>
    <row r="19" spans="1:9" x14ac:dyDescent="0.2">
      <c r="A19" s="149">
        <v>15</v>
      </c>
      <c r="B19" s="149" t="s">
        <v>590</v>
      </c>
      <c r="C19" s="149" t="s">
        <v>762</v>
      </c>
      <c r="D19" s="149">
        <v>4454</v>
      </c>
      <c r="E19" s="149">
        <v>0.38784395680947398</v>
      </c>
      <c r="F19" s="149">
        <v>4202</v>
      </c>
      <c r="G19" s="149">
        <v>0.37558097962102299</v>
      </c>
      <c r="H19" s="149">
        <v>252</v>
      </c>
      <c r="I19" s="149">
        <v>5.9971442170394997</v>
      </c>
    </row>
    <row r="20" spans="1:9" x14ac:dyDescent="0.2">
      <c r="A20" s="149">
        <v>85</v>
      </c>
      <c r="B20" s="149" t="s">
        <v>580</v>
      </c>
      <c r="C20" s="149" t="s">
        <v>762</v>
      </c>
      <c r="D20" s="149">
        <v>3598</v>
      </c>
      <c r="E20" s="149">
        <v>0.49429866739936801</v>
      </c>
      <c r="F20" s="149">
        <v>3348</v>
      </c>
      <c r="G20" s="149">
        <v>0.48255981550879201</v>
      </c>
      <c r="H20" s="149">
        <v>250</v>
      </c>
      <c r="I20" s="149">
        <v>7.4671445639187501</v>
      </c>
    </row>
    <row r="21" spans="1:9" x14ac:dyDescent="0.2">
      <c r="A21" s="149">
        <v>53</v>
      </c>
      <c r="B21" s="149" t="s">
        <v>586</v>
      </c>
      <c r="C21" s="149" t="s">
        <v>766</v>
      </c>
      <c r="D21" s="149">
        <v>4070</v>
      </c>
      <c r="E21" s="149">
        <v>0.117752574933457</v>
      </c>
      <c r="F21" s="149">
        <v>3844</v>
      </c>
      <c r="G21" s="149">
        <v>0.112733884685319</v>
      </c>
      <c r="H21" s="149">
        <v>226</v>
      </c>
      <c r="I21" s="149">
        <v>5.8792924037460903</v>
      </c>
    </row>
    <row r="22" spans="1:9" x14ac:dyDescent="0.2">
      <c r="A22" s="149">
        <v>67</v>
      </c>
      <c r="B22" s="149" t="s">
        <v>600</v>
      </c>
      <c r="C22" s="149" t="s">
        <v>760</v>
      </c>
      <c r="D22" s="149">
        <v>14231</v>
      </c>
      <c r="E22" s="149">
        <v>0.19089970085985999</v>
      </c>
      <c r="F22" s="149">
        <v>14006</v>
      </c>
      <c r="G22" s="149">
        <v>0.190195545898968</v>
      </c>
      <c r="H22" s="149">
        <v>225</v>
      </c>
      <c r="I22" s="149">
        <v>1.60645437669571</v>
      </c>
    </row>
    <row r="23" spans="1:9" x14ac:dyDescent="0.2">
      <c r="A23" s="149">
        <v>119</v>
      </c>
      <c r="B23" s="149" t="s">
        <v>512</v>
      </c>
      <c r="C23" s="149" t="s">
        <v>762</v>
      </c>
      <c r="D23" s="149">
        <v>1944</v>
      </c>
      <c r="E23" s="149">
        <v>0.59962985811227598</v>
      </c>
      <c r="F23" s="149">
        <v>1727</v>
      </c>
      <c r="G23" s="149">
        <v>0.57337317397078402</v>
      </c>
      <c r="H23" s="149">
        <v>217</v>
      </c>
      <c r="I23" s="149">
        <v>12.5651418645049</v>
      </c>
    </row>
    <row r="24" spans="1:9" x14ac:dyDescent="0.2">
      <c r="A24" s="149">
        <v>21</v>
      </c>
      <c r="B24" s="149" t="s">
        <v>571</v>
      </c>
      <c r="C24" s="149" t="s">
        <v>762</v>
      </c>
      <c r="D24" s="149">
        <v>1530</v>
      </c>
      <c r="E24" s="149">
        <v>0.56146788990825702</v>
      </c>
      <c r="F24" s="149">
        <v>1372</v>
      </c>
      <c r="G24" s="149">
        <v>0.54358161648177505</v>
      </c>
      <c r="H24" s="149">
        <v>158</v>
      </c>
      <c r="I24" s="149">
        <v>11.516034985422699</v>
      </c>
    </row>
    <row r="25" spans="1:9" x14ac:dyDescent="0.2">
      <c r="A25" s="149">
        <v>67</v>
      </c>
      <c r="B25" s="149" t="s">
        <v>600</v>
      </c>
      <c r="C25" s="149" t="s">
        <v>765</v>
      </c>
      <c r="D25" s="149">
        <v>3503</v>
      </c>
      <c r="E25" s="149">
        <v>4.6990489221564902E-2</v>
      </c>
      <c r="F25" s="149">
        <v>3350</v>
      </c>
      <c r="G25" s="149">
        <v>4.5491580662683301E-2</v>
      </c>
      <c r="H25" s="149">
        <v>153</v>
      </c>
      <c r="I25" s="149">
        <v>4.5671641791044797</v>
      </c>
    </row>
    <row r="26" spans="1:9" x14ac:dyDescent="0.2">
      <c r="A26" s="149">
        <v>83</v>
      </c>
      <c r="B26" s="149" t="s">
        <v>591</v>
      </c>
      <c r="C26" s="149" t="s">
        <v>762</v>
      </c>
      <c r="D26" s="149">
        <v>7924</v>
      </c>
      <c r="E26" s="149">
        <v>0.56378512984703</v>
      </c>
      <c r="F26" s="149">
        <v>7774</v>
      </c>
      <c r="G26" s="149">
        <v>0.55984444764510999</v>
      </c>
      <c r="H26" s="149">
        <v>150</v>
      </c>
      <c r="I26" s="149">
        <v>1.92950861847183</v>
      </c>
    </row>
    <row r="27" spans="1:9" x14ac:dyDescent="0.2">
      <c r="A27" s="149">
        <v>9</v>
      </c>
      <c r="B27" s="149" t="s">
        <v>483</v>
      </c>
      <c r="C27" s="149" t="s">
        <v>766</v>
      </c>
      <c r="D27" s="149">
        <v>355</v>
      </c>
      <c r="E27" s="149">
        <v>0.25988286969253299</v>
      </c>
      <c r="F27" s="149">
        <v>205</v>
      </c>
      <c r="G27" s="149">
        <v>0.171261487050961</v>
      </c>
      <c r="H27" s="149">
        <v>150</v>
      </c>
      <c r="I27" s="149">
        <v>73.170731707317103</v>
      </c>
    </row>
    <row r="28" spans="1:9" x14ac:dyDescent="0.2">
      <c r="A28" s="149">
        <v>97</v>
      </c>
      <c r="B28" s="149" t="s">
        <v>599</v>
      </c>
      <c r="C28" s="149" t="s">
        <v>761</v>
      </c>
      <c r="D28" s="149">
        <v>7648</v>
      </c>
      <c r="E28" s="149">
        <v>8.5412432154743007E-2</v>
      </c>
      <c r="F28" s="149">
        <v>7501</v>
      </c>
      <c r="G28" s="149">
        <v>8.4618421794799503E-2</v>
      </c>
      <c r="H28" s="149">
        <v>147</v>
      </c>
      <c r="I28" s="149">
        <v>1.95973870150647</v>
      </c>
    </row>
    <row r="29" spans="1:9" x14ac:dyDescent="0.2">
      <c r="A29" s="149">
        <v>95</v>
      </c>
      <c r="B29" s="149" t="s">
        <v>543</v>
      </c>
      <c r="C29" s="149" t="s">
        <v>762</v>
      </c>
      <c r="D29" s="149">
        <v>503</v>
      </c>
      <c r="E29" s="149">
        <v>0.795886075949367</v>
      </c>
      <c r="F29" s="149">
        <v>372</v>
      </c>
      <c r="G29" s="149">
        <v>0.73517786561264797</v>
      </c>
      <c r="H29" s="149">
        <v>131</v>
      </c>
      <c r="I29" s="149">
        <v>35.2150537634408</v>
      </c>
    </row>
    <row r="30" spans="1:9" x14ac:dyDescent="0.2">
      <c r="A30" s="149">
        <v>35</v>
      </c>
      <c r="B30" s="149" t="s">
        <v>496</v>
      </c>
      <c r="C30" s="149" t="s">
        <v>761</v>
      </c>
      <c r="D30" s="149">
        <v>565</v>
      </c>
      <c r="E30" s="149">
        <v>0.174436554492127</v>
      </c>
      <c r="F30" s="149">
        <v>439</v>
      </c>
      <c r="G30" s="149">
        <v>0.14061499039077499</v>
      </c>
      <c r="H30" s="149">
        <v>126</v>
      </c>
      <c r="I30" s="149">
        <v>28.701594533029599</v>
      </c>
    </row>
    <row r="31" spans="1:9" x14ac:dyDescent="0.2">
      <c r="A31" s="149">
        <v>53</v>
      </c>
      <c r="B31" s="149" t="s">
        <v>586</v>
      </c>
      <c r="C31" s="149" t="s">
        <v>763</v>
      </c>
      <c r="D31" s="149">
        <v>18871</v>
      </c>
      <c r="E31" s="149">
        <v>0.54597268834625601</v>
      </c>
      <c r="F31" s="149">
        <v>18749</v>
      </c>
      <c r="G31" s="149">
        <v>0.54985629655698298</v>
      </c>
      <c r="H31" s="149">
        <v>122</v>
      </c>
      <c r="I31" s="149">
        <v>0.65070137073976997</v>
      </c>
    </row>
    <row r="32" spans="1:9" x14ac:dyDescent="0.2">
      <c r="A32" s="149">
        <v>23</v>
      </c>
      <c r="B32" s="149" t="s">
        <v>598</v>
      </c>
      <c r="C32" s="149" t="s">
        <v>762</v>
      </c>
      <c r="D32" s="149">
        <v>15569</v>
      </c>
      <c r="E32" s="149">
        <v>0.44698687950388999</v>
      </c>
      <c r="F32" s="149">
        <v>15449</v>
      </c>
      <c r="G32" s="149">
        <v>0.44721377912867299</v>
      </c>
      <c r="H32" s="149">
        <v>120</v>
      </c>
      <c r="I32" s="149">
        <v>0.776749304162072</v>
      </c>
    </row>
    <row r="33" spans="1:9" x14ac:dyDescent="0.2">
      <c r="A33" s="149">
        <v>101</v>
      </c>
      <c r="B33" s="149" t="s">
        <v>557</v>
      </c>
      <c r="C33" s="149" t="s">
        <v>760</v>
      </c>
      <c r="D33" s="149">
        <v>7104</v>
      </c>
      <c r="E33" s="149">
        <v>0.23965994197422599</v>
      </c>
      <c r="F33" s="149">
        <v>6989</v>
      </c>
      <c r="G33" s="149">
        <v>0.23440434665951199</v>
      </c>
      <c r="H33" s="149">
        <v>115</v>
      </c>
      <c r="I33" s="149">
        <v>1.64544283874659</v>
      </c>
    </row>
    <row r="34" spans="1:9" x14ac:dyDescent="0.2">
      <c r="A34" s="149">
        <v>93</v>
      </c>
      <c r="B34" s="149" t="s">
        <v>597</v>
      </c>
      <c r="C34" s="149" t="s">
        <v>764</v>
      </c>
      <c r="D34" s="149">
        <v>3584</v>
      </c>
      <c r="E34" s="149">
        <v>9.9855120918310503E-2</v>
      </c>
      <c r="F34" s="149">
        <v>3469</v>
      </c>
      <c r="G34" s="149">
        <v>9.7635800731775996E-2</v>
      </c>
      <c r="H34" s="149">
        <v>115</v>
      </c>
      <c r="I34" s="149">
        <v>3.3150763908907499</v>
      </c>
    </row>
    <row r="35" spans="1:9" x14ac:dyDescent="0.2">
      <c r="A35" s="149">
        <v>98</v>
      </c>
      <c r="B35" s="149" t="s">
        <v>601</v>
      </c>
      <c r="C35" s="149" t="s">
        <v>765</v>
      </c>
      <c r="D35" s="149">
        <v>14014</v>
      </c>
      <c r="E35" s="149">
        <v>0.122742480774958</v>
      </c>
      <c r="F35" s="149">
        <v>13905</v>
      </c>
      <c r="G35" s="149">
        <v>0.121604603571616</v>
      </c>
      <c r="H35" s="149">
        <v>109</v>
      </c>
      <c r="I35" s="149">
        <v>0.78389068680331198</v>
      </c>
    </row>
    <row r="36" spans="1:9" x14ac:dyDescent="0.2">
      <c r="A36" s="149">
        <v>73</v>
      </c>
      <c r="B36" s="149" t="s">
        <v>504</v>
      </c>
      <c r="C36" s="149" t="s">
        <v>766</v>
      </c>
      <c r="D36" s="149">
        <v>2192</v>
      </c>
      <c r="E36" s="149">
        <v>0.16267161410018599</v>
      </c>
      <c r="F36" s="149">
        <v>2084</v>
      </c>
      <c r="G36" s="149">
        <v>0.15692771084337301</v>
      </c>
      <c r="H36" s="149">
        <v>108</v>
      </c>
      <c r="I36" s="149">
        <v>5.1823416506718001</v>
      </c>
    </row>
    <row r="37" spans="1:9" x14ac:dyDescent="0.2">
      <c r="A37" s="149">
        <v>39</v>
      </c>
      <c r="B37" s="149" t="s">
        <v>399</v>
      </c>
      <c r="C37" s="149" t="s">
        <v>765</v>
      </c>
      <c r="D37" s="149">
        <v>31060</v>
      </c>
      <c r="E37" s="149">
        <v>4.3455875357468601E-2</v>
      </c>
      <c r="F37" s="149">
        <v>30958</v>
      </c>
      <c r="G37" s="149">
        <v>4.3482230265643601E-2</v>
      </c>
      <c r="H37" s="149">
        <v>102</v>
      </c>
      <c r="I37" s="149">
        <v>0.32947864849150998</v>
      </c>
    </row>
    <row r="38" spans="1:9" x14ac:dyDescent="0.2">
      <c r="A38" s="149">
        <v>70</v>
      </c>
      <c r="B38" s="149" t="s">
        <v>596</v>
      </c>
      <c r="C38" s="149" t="s">
        <v>766</v>
      </c>
      <c r="D38" s="149">
        <v>2389</v>
      </c>
      <c r="E38" s="149">
        <v>4.6684775174408402E-2</v>
      </c>
      <c r="F38" s="149">
        <v>2294</v>
      </c>
      <c r="G38" s="149">
        <v>4.4672067300202498E-2</v>
      </c>
      <c r="H38" s="149">
        <v>95</v>
      </c>
      <c r="I38" s="149">
        <v>4.1412380122057604</v>
      </c>
    </row>
    <row r="39" spans="1:9" x14ac:dyDescent="0.2">
      <c r="A39" s="149">
        <v>63</v>
      </c>
      <c r="B39" s="149" t="s">
        <v>595</v>
      </c>
      <c r="C39" s="149" t="s">
        <v>763</v>
      </c>
      <c r="D39" s="149">
        <v>8458</v>
      </c>
      <c r="E39" s="149">
        <v>0.36359728312268902</v>
      </c>
      <c r="F39" s="149">
        <v>8364</v>
      </c>
      <c r="G39" s="149">
        <v>0.36237598024348999</v>
      </c>
      <c r="H39" s="149">
        <v>94</v>
      </c>
      <c r="I39" s="149">
        <v>1.12386417981827</v>
      </c>
    </row>
    <row r="40" spans="1:9" x14ac:dyDescent="0.2">
      <c r="A40" s="149">
        <v>15</v>
      </c>
      <c r="B40" s="149" t="s">
        <v>590</v>
      </c>
      <c r="C40" s="149" t="s">
        <v>763</v>
      </c>
      <c r="D40" s="149">
        <v>1131</v>
      </c>
      <c r="E40" s="149">
        <v>9.8484848484848495E-2</v>
      </c>
      <c r="F40" s="149">
        <v>1038</v>
      </c>
      <c r="G40" s="149">
        <v>9.2777976403289206E-2</v>
      </c>
      <c r="H40" s="149">
        <v>93</v>
      </c>
      <c r="I40" s="149">
        <v>8.9595375722543409</v>
      </c>
    </row>
    <row r="41" spans="1:9" x14ac:dyDescent="0.2">
      <c r="A41" s="149">
        <v>101</v>
      </c>
      <c r="B41" s="149" t="s">
        <v>557</v>
      </c>
      <c r="C41" s="149" t="s">
        <v>765</v>
      </c>
      <c r="D41" s="149">
        <v>5232</v>
      </c>
      <c r="E41" s="149">
        <v>0.17650630861615299</v>
      </c>
      <c r="F41" s="149">
        <v>5153</v>
      </c>
      <c r="G41" s="149">
        <v>0.17282667024416401</v>
      </c>
      <c r="H41" s="149">
        <v>79</v>
      </c>
      <c r="I41" s="149">
        <v>1.53308752183194</v>
      </c>
    </row>
    <row r="42" spans="1:9" x14ac:dyDescent="0.2">
      <c r="A42" s="149">
        <v>23</v>
      </c>
      <c r="B42" s="149" t="s">
        <v>598</v>
      </c>
      <c r="C42" s="149" t="s">
        <v>760</v>
      </c>
      <c r="D42" s="149">
        <v>6292</v>
      </c>
      <c r="E42" s="149">
        <v>0.180643679480922</v>
      </c>
      <c r="F42" s="149">
        <v>6214</v>
      </c>
      <c r="G42" s="149">
        <v>0.179881314227819</v>
      </c>
      <c r="H42" s="149">
        <v>78</v>
      </c>
      <c r="I42" s="149">
        <v>1.25523012552302</v>
      </c>
    </row>
    <row r="43" spans="1:9" x14ac:dyDescent="0.2">
      <c r="A43" s="149">
        <v>70</v>
      </c>
      <c r="B43" s="149" t="s">
        <v>596</v>
      </c>
      <c r="C43" s="149" t="s">
        <v>760</v>
      </c>
      <c r="D43" s="149">
        <v>3637</v>
      </c>
      <c r="E43" s="149">
        <v>7.1072635960369696E-2</v>
      </c>
      <c r="F43" s="149">
        <v>3559</v>
      </c>
      <c r="G43" s="149">
        <v>6.9305966661473706E-2</v>
      </c>
      <c r="H43" s="149">
        <v>78</v>
      </c>
      <c r="I43" s="149">
        <v>2.1916268614779399</v>
      </c>
    </row>
    <row r="44" spans="1:9" x14ac:dyDescent="0.2">
      <c r="A44" s="149">
        <v>15</v>
      </c>
      <c r="B44" s="149" t="s">
        <v>590</v>
      </c>
      <c r="C44" s="149" t="s">
        <v>764</v>
      </c>
      <c r="D44" s="149">
        <v>1494</v>
      </c>
      <c r="E44" s="149">
        <v>0.13009404388714699</v>
      </c>
      <c r="F44" s="149">
        <v>1419</v>
      </c>
      <c r="G44" s="149">
        <v>0.126832320343225</v>
      </c>
      <c r="H44" s="149">
        <v>75</v>
      </c>
      <c r="I44" s="149">
        <v>5.2854122621564397</v>
      </c>
    </row>
    <row r="45" spans="1:9" x14ac:dyDescent="0.2">
      <c r="A45" s="149">
        <v>94</v>
      </c>
      <c r="B45" s="149" t="s">
        <v>533</v>
      </c>
      <c r="C45" s="149" t="s">
        <v>761</v>
      </c>
      <c r="D45" s="149">
        <v>662</v>
      </c>
      <c r="E45" s="149">
        <v>0.11475125671693499</v>
      </c>
      <c r="F45" s="149">
        <v>588</v>
      </c>
      <c r="G45" s="149">
        <v>0.10294117647058799</v>
      </c>
      <c r="H45" s="149">
        <v>74</v>
      </c>
      <c r="I45" s="149">
        <v>12.5850340136054</v>
      </c>
    </row>
    <row r="46" spans="1:9" x14ac:dyDescent="0.2">
      <c r="A46" s="149">
        <v>63</v>
      </c>
      <c r="B46" s="149" t="s">
        <v>595</v>
      </c>
      <c r="C46" s="149" t="s">
        <v>765</v>
      </c>
      <c r="D46" s="149">
        <v>1537</v>
      </c>
      <c r="E46" s="149">
        <v>6.6073424469091202E-2</v>
      </c>
      <c r="F46" s="149">
        <v>1465</v>
      </c>
      <c r="G46" s="149">
        <v>6.3472119925479797E-2</v>
      </c>
      <c r="H46" s="149">
        <v>72</v>
      </c>
      <c r="I46" s="149">
        <v>4.9146757679180899</v>
      </c>
    </row>
    <row r="47" spans="1:9" x14ac:dyDescent="0.2">
      <c r="A47" s="149">
        <v>92</v>
      </c>
      <c r="B47" s="149" t="s">
        <v>551</v>
      </c>
      <c r="C47" s="149" t="s">
        <v>762</v>
      </c>
      <c r="D47" s="149">
        <v>314</v>
      </c>
      <c r="E47" s="149">
        <v>0.592452830188679</v>
      </c>
      <c r="F47" s="149">
        <v>249</v>
      </c>
      <c r="G47" s="149">
        <v>0.53433476394849799</v>
      </c>
      <c r="H47" s="149">
        <v>65</v>
      </c>
      <c r="I47" s="149">
        <v>26.1044176706827</v>
      </c>
    </row>
    <row r="48" spans="1:9" x14ac:dyDescent="0.2">
      <c r="A48" s="149">
        <v>93</v>
      </c>
      <c r="B48" s="149" t="s">
        <v>597</v>
      </c>
      <c r="C48" s="149" t="s">
        <v>766</v>
      </c>
      <c r="D48" s="149">
        <v>3905</v>
      </c>
      <c r="E48" s="149">
        <v>0.108798618076452</v>
      </c>
      <c r="F48" s="149">
        <v>3844</v>
      </c>
      <c r="G48" s="149">
        <v>0.108190261750633</v>
      </c>
      <c r="H48" s="149">
        <v>61</v>
      </c>
      <c r="I48" s="149">
        <v>1.5868886576482899</v>
      </c>
    </row>
    <row r="49" spans="1:9" x14ac:dyDescent="0.2">
      <c r="A49" s="149">
        <v>73</v>
      </c>
      <c r="B49" s="149" t="s">
        <v>504</v>
      </c>
      <c r="C49" s="149" t="s">
        <v>762</v>
      </c>
      <c r="D49" s="149">
        <v>5733</v>
      </c>
      <c r="E49" s="149">
        <v>0.42545454545454497</v>
      </c>
      <c r="F49" s="149">
        <v>5673</v>
      </c>
      <c r="G49" s="149">
        <v>0.42718373493975897</v>
      </c>
      <c r="H49" s="149">
        <v>60</v>
      </c>
      <c r="I49" s="149">
        <v>1.0576414595452099</v>
      </c>
    </row>
    <row r="50" spans="1:9" x14ac:dyDescent="0.2">
      <c r="A50" s="149">
        <v>93</v>
      </c>
      <c r="B50" s="149" t="s">
        <v>597</v>
      </c>
      <c r="C50" s="149" t="s">
        <v>763</v>
      </c>
      <c r="D50" s="149">
        <v>10523</v>
      </c>
      <c r="E50" s="149">
        <v>0.29318511088822002</v>
      </c>
      <c r="F50" s="149">
        <v>10463</v>
      </c>
      <c r="G50" s="149">
        <v>0.29448353504081098</v>
      </c>
      <c r="H50" s="149">
        <v>60</v>
      </c>
      <c r="I50" s="149">
        <v>0.57344929752460905</v>
      </c>
    </row>
    <row r="51" spans="1:9" x14ac:dyDescent="0.2">
      <c r="A51" s="149">
        <v>93</v>
      </c>
      <c r="B51" s="149" t="s">
        <v>597</v>
      </c>
      <c r="C51" s="149" t="s">
        <v>760</v>
      </c>
      <c r="D51" s="149">
        <v>7717</v>
      </c>
      <c r="E51" s="149">
        <v>0.21500612949961001</v>
      </c>
      <c r="F51" s="149">
        <v>7659</v>
      </c>
      <c r="G51" s="149">
        <v>0.21556431184914199</v>
      </c>
      <c r="H51" s="149">
        <v>58</v>
      </c>
      <c r="I51" s="149">
        <v>0.757279018148593</v>
      </c>
    </row>
    <row r="52" spans="1:9" x14ac:dyDescent="0.2">
      <c r="A52" s="149">
        <v>86</v>
      </c>
      <c r="B52" s="149" t="s">
        <v>582</v>
      </c>
      <c r="C52" s="149" t="s">
        <v>762</v>
      </c>
      <c r="D52" s="149">
        <v>1506</v>
      </c>
      <c r="E52" s="149">
        <v>0.63410526315789495</v>
      </c>
      <c r="F52" s="149">
        <v>1452</v>
      </c>
      <c r="G52" s="149">
        <v>0.634338138925295</v>
      </c>
      <c r="H52" s="149">
        <v>54</v>
      </c>
      <c r="I52" s="149">
        <v>3.71900826446281</v>
      </c>
    </row>
    <row r="53" spans="1:9" x14ac:dyDescent="0.2">
      <c r="A53" s="149">
        <v>53</v>
      </c>
      <c r="B53" s="149" t="s">
        <v>586</v>
      </c>
      <c r="C53" s="149" t="s">
        <v>761</v>
      </c>
      <c r="D53" s="149">
        <v>1874</v>
      </c>
      <c r="E53" s="149">
        <v>5.4218261775257501E-2</v>
      </c>
      <c r="F53" s="149">
        <v>1823</v>
      </c>
      <c r="G53" s="149">
        <v>5.3463546249046902E-2</v>
      </c>
      <c r="H53" s="149">
        <v>51</v>
      </c>
      <c r="I53" s="149">
        <v>2.7975863960504599</v>
      </c>
    </row>
    <row r="54" spans="1:9" x14ac:dyDescent="0.2">
      <c r="A54" s="149">
        <v>21</v>
      </c>
      <c r="B54" s="149" t="s">
        <v>571</v>
      </c>
      <c r="C54" s="149" t="s">
        <v>763</v>
      </c>
      <c r="D54" s="149">
        <v>615</v>
      </c>
      <c r="E54" s="149">
        <v>0.22568807339449501</v>
      </c>
      <c r="F54" s="149">
        <v>565</v>
      </c>
      <c r="G54" s="149">
        <v>0.22385103011093499</v>
      </c>
      <c r="H54" s="149">
        <v>50</v>
      </c>
      <c r="I54" s="149">
        <v>8.8495575221238791</v>
      </c>
    </row>
    <row r="55" spans="1:9" x14ac:dyDescent="0.2">
      <c r="A55" s="149">
        <v>3</v>
      </c>
      <c r="B55" s="149" t="s">
        <v>589</v>
      </c>
      <c r="C55" s="149" t="s">
        <v>762</v>
      </c>
      <c r="D55" s="149">
        <v>568</v>
      </c>
      <c r="E55" s="149">
        <v>0.39226519337016602</v>
      </c>
      <c r="F55" s="149">
        <v>519</v>
      </c>
      <c r="G55" s="149">
        <v>0.36782423812898701</v>
      </c>
      <c r="H55" s="149">
        <v>49</v>
      </c>
      <c r="I55" s="149">
        <v>9.4412331406551004</v>
      </c>
    </row>
    <row r="56" spans="1:9" x14ac:dyDescent="0.2">
      <c r="A56" s="149">
        <v>93</v>
      </c>
      <c r="B56" s="149" t="s">
        <v>597</v>
      </c>
      <c r="C56" s="149" t="s">
        <v>762</v>
      </c>
      <c r="D56" s="149">
        <v>5498</v>
      </c>
      <c r="E56" s="149">
        <v>0.15318176752479701</v>
      </c>
      <c r="F56" s="149">
        <v>5450</v>
      </c>
      <c r="G56" s="149">
        <v>0.153391500140726</v>
      </c>
      <c r="H56" s="149">
        <v>48</v>
      </c>
      <c r="I56" s="149">
        <v>0.88073394495413704</v>
      </c>
    </row>
    <row r="57" spans="1:9" x14ac:dyDescent="0.2">
      <c r="A57" s="149">
        <v>13</v>
      </c>
      <c r="B57" s="149" t="s">
        <v>561</v>
      </c>
      <c r="C57" s="149" t="s">
        <v>763</v>
      </c>
      <c r="D57" s="149">
        <v>4326</v>
      </c>
      <c r="E57" s="149">
        <v>0.49025385312783298</v>
      </c>
      <c r="F57" s="149">
        <v>4280</v>
      </c>
      <c r="G57" s="149">
        <v>0.48498583569405102</v>
      </c>
      <c r="H57" s="149">
        <v>46</v>
      </c>
      <c r="I57" s="149">
        <v>1.07476635514019</v>
      </c>
    </row>
    <row r="58" spans="1:9" x14ac:dyDescent="0.2">
      <c r="A58" s="149">
        <v>85</v>
      </c>
      <c r="B58" s="149" t="s">
        <v>580</v>
      </c>
      <c r="C58" s="149" t="s">
        <v>766</v>
      </c>
      <c r="D58" s="149">
        <v>225</v>
      </c>
      <c r="E58" s="149">
        <v>3.0910839401016601E-2</v>
      </c>
      <c r="F58" s="149">
        <v>179</v>
      </c>
      <c r="G58" s="149">
        <v>2.57999423464975E-2</v>
      </c>
      <c r="H58" s="149">
        <v>46</v>
      </c>
      <c r="I58" s="149">
        <v>25.698324022346402</v>
      </c>
    </row>
    <row r="59" spans="1:9" x14ac:dyDescent="0.2">
      <c r="A59" s="149">
        <v>97</v>
      </c>
      <c r="B59" s="149" t="s">
        <v>599</v>
      </c>
      <c r="C59" s="149" t="s">
        <v>764</v>
      </c>
      <c r="D59" s="149">
        <v>7881</v>
      </c>
      <c r="E59" s="149">
        <v>8.8014562998369503E-2</v>
      </c>
      <c r="F59" s="149">
        <v>7835</v>
      </c>
      <c r="G59" s="149">
        <v>8.8386259800327105E-2</v>
      </c>
      <c r="H59" s="149">
        <v>46</v>
      </c>
      <c r="I59" s="149">
        <v>0.58710912571793294</v>
      </c>
    </row>
    <row r="60" spans="1:9" x14ac:dyDescent="0.2">
      <c r="A60" s="149">
        <v>53</v>
      </c>
      <c r="B60" s="149" t="s">
        <v>586</v>
      </c>
      <c r="C60" s="149" t="s">
        <v>760</v>
      </c>
      <c r="D60" s="149">
        <v>3885</v>
      </c>
      <c r="E60" s="149">
        <v>0.112400185163754</v>
      </c>
      <c r="F60" s="149">
        <v>3840</v>
      </c>
      <c r="G60" s="149">
        <v>0.112616575752244</v>
      </c>
      <c r="H60" s="149">
        <v>45</v>
      </c>
      <c r="I60" s="149">
        <v>1.171875</v>
      </c>
    </row>
    <row r="61" spans="1:9" x14ac:dyDescent="0.2">
      <c r="A61" s="149">
        <v>100</v>
      </c>
      <c r="B61" s="149" t="s">
        <v>537</v>
      </c>
      <c r="C61" s="149" t="s">
        <v>766</v>
      </c>
      <c r="D61" s="149">
        <v>89</v>
      </c>
      <c r="E61" s="149">
        <v>9.0355329949238603E-2</v>
      </c>
      <c r="F61" s="149">
        <v>45</v>
      </c>
      <c r="G61" s="149">
        <v>4.9889135254988899E-2</v>
      </c>
      <c r="H61" s="149">
        <v>44</v>
      </c>
      <c r="I61" s="149">
        <v>97.7777777777778</v>
      </c>
    </row>
    <row r="62" spans="1:9" x14ac:dyDescent="0.2">
      <c r="A62" s="149">
        <v>100</v>
      </c>
      <c r="B62" s="149" t="s">
        <v>537</v>
      </c>
      <c r="C62" s="149" t="s">
        <v>763</v>
      </c>
      <c r="D62" s="149">
        <v>117</v>
      </c>
      <c r="E62" s="149">
        <v>0.118781725888325</v>
      </c>
      <c r="F62" s="149">
        <v>75</v>
      </c>
      <c r="G62" s="149">
        <v>8.3148558758314894E-2</v>
      </c>
      <c r="H62" s="149">
        <v>42</v>
      </c>
      <c r="I62" s="149">
        <v>56</v>
      </c>
    </row>
    <row r="63" spans="1:9" x14ac:dyDescent="0.2">
      <c r="A63" s="149">
        <v>120</v>
      </c>
      <c r="B63" s="149" t="s">
        <v>602</v>
      </c>
      <c r="C63" s="149" t="s">
        <v>765</v>
      </c>
      <c r="D63" s="149">
        <v>9349</v>
      </c>
      <c r="E63" s="149">
        <v>2.2347423675982699E-2</v>
      </c>
      <c r="F63" s="149">
        <v>9310</v>
      </c>
      <c r="G63" s="149">
        <v>2.2479235078230599E-2</v>
      </c>
      <c r="H63" s="149">
        <v>39</v>
      </c>
      <c r="I63" s="149">
        <v>0.418904403866804</v>
      </c>
    </row>
    <row r="64" spans="1:9" x14ac:dyDescent="0.2">
      <c r="A64" s="149">
        <v>82</v>
      </c>
      <c r="B64" s="149" t="s">
        <v>588</v>
      </c>
      <c r="C64" s="149" t="s">
        <v>766</v>
      </c>
      <c r="D64" s="149">
        <v>135</v>
      </c>
      <c r="E64" s="149">
        <v>3.1475868500815997E-2</v>
      </c>
      <c r="F64" s="149">
        <v>96</v>
      </c>
      <c r="G64" s="149">
        <v>2.2124913574556301E-2</v>
      </c>
      <c r="H64" s="149">
        <v>39</v>
      </c>
      <c r="I64" s="149">
        <v>40.625</v>
      </c>
    </row>
    <row r="65" spans="1:9" x14ac:dyDescent="0.2">
      <c r="A65" s="149">
        <v>23</v>
      </c>
      <c r="B65" s="149" t="s">
        <v>598</v>
      </c>
      <c r="C65" s="149" t="s">
        <v>766</v>
      </c>
      <c r="D65" s="149">
        <v>1827</v>
      </c>
      <c r="E65" s="149">
        <v>5.2453274382016003E-2</v>
      </c>
      <c r="F65" s="149">
        <v>1789</v>
      </c>
      <c r="G65" s="149">
        <v>5.17875235200463E-2</v>
      </c>
      <c r="H65" s="149">
        <v>38</v>
      </c>
      <c r="I65" s="149">
        <v>2.1240916713247699</v>
      </c>
    </row>
    <row r="66" spans="1:9" x14ac:dyDescent="0.2">
      <c r="A66" s="149">
        <v>97</v>
      </c>
      <c r="B66" s="149" t="s">
        <v>599</v>
      </c>
      <c r="C66" s="149" t="s">
        <v>765</v>
      </c>
      <c r="D66" s="149">
        <v>6586</v>
      </c>
      <c r="E66" s="149">
        <v>7.3552076120703094E-2</v>
      </c>
      <c r="F66" s="149">
        <v>6548</v>
      </c>
      <c r="G66" s="149">
        <v>7.3867674431722E-2</v>
      </c>
      <c r="H66" s="149">
        <v>38</v>
      </c>
      <c r="I66" s="149">
        <v>0.58032987171654504</v>
      </c>
    </row>
    <row r="67" spans="1:9" x14ac:dyDescent="0.2">
      <c r="A67" s="149">
        <v>70</v>
      </c>
      <c r="B67" s="149" t="s">
        <v>596</v>
      </c>
      <c r="C67" s="149" t="s">
        <v>765</v>
      </c>
      <c r="D67" s="149">
        <v>3982</v>
      </c>
      <c r="E67" s="149">
        <v>7.7814472475719598E-2</v>
      </c>
      <c r="F67" s="149">
        <v>3945</v>
      </c>
      <c r="G67" s="149">
        <v>7.6822713818351804E-2</v>
      </c>
      <c r="H67" s="149">
        <v>37</v>
      </c>
      <c r="I67" s="149">
        <v>0.93789607097591898</v>
      </c>
    </row>
    <row r="68" spans="1:9" x14ac:dyDescent="0.2">
      <c r="A68" s="149">
        <v>22</v>
      </c>
      <c r="B68" s="149" t="s">
        <v>490</v>
      </c>
      <c r="C68" s="149" t="s">
        <v>766</v>
      </c>
      <c r="D68" s="149">
        <v>530</v>
      </c>
      <c r="E68" s="149">
        <v>0.216061964940889</v>
      </c>
      <c r="F68" s="149">
        <v>494</v>
      </c>
      <c r="G68" s="149">
        <v>0.205405405405405</v>
      </c>
      <c r="H68" s="149">
        <v>36</v>
      </c>
      <c r="I68" s="149">
        <v>7.2874493927125501</v>
      </c>
    </row>
    <row r="69" spans="1:9" x14ac:dyDescent="0.2">
      <c r="A69" s="149">
        <v>86</v>
      </c>
      <c r="B69" s="149" t="s">
        <v>582</v>
      </c>
      <c r="C69" s="149" t="s">
        <v>766</v>
      </c>
      <c r="D69" s="149">
        <v>376</v>
      </c>
      <c r="E69" s="149">
        <v>0.15831578947368399</v>
      </c>
      <c r="F69" s="149">
        <v>342</v>
      </c>
      <c r="G69" s="149">
        <v>0.149410222804718</v>
      </c>
      <c r="H69" s="149">
        <v>34</v>
      </c>
      <c r="I69" s="149">
        <v>9.9415204678362503</v>
      </c>
    </row>
    <row r="70" spans="1:9" x14ac:dyDescent="0.2">
      <c r="A70" s="149">
        <v>30</v>
      </c>
      <c r="B70" s="149" t="s">
        <v>592</v>
      </c>
      <c r="C70" s="149" t="s">
        <v>760</v>
      </c>
      <c r="D70" s="149">
        <v>1489</v>
      </c>
      <c r="E70" s="149">
        <v>0.26104488078541399</v>
      </c>
      <c r="F70" s="149">
        <v>1457</v>
      </c>
      <c r="G70" s="149">
        <v>0.25916044112415498</v>
      </c>
      <c r="H70" s="149">
        <v>32</v>
      </c>
      <c r="I70" s="149">
        <v>2.1962937542896501</v>
      </c>
    </row>
    <row r="71" spans="1:9" x14ac:dyDescent="0.2">
      <c r="A71" s="149">
        <v>79</v>
      </c>
      <c r="B71" s="149" t="s">
        <v>480</v>
      </c>
      <c r="C71" s="149" t="s">
        <v>763</v>
      </c>
      <c r="D71" s="149">
        <v>520</v>
      </c>
      <c r="E71" s="149">
        <v>0.44368600682593901</v>
      </c>
      <c r="F71" s="149">
        <v>489</v>
      </c>
      <c r="G71" s="149">
        <v>0.435053380782918</v>
      </c>
      <c r="H71" s="149">
        <v>31</v>
      </c>
      <c r="I71" s="149">
        <v>6.3394683026584797</v>
      </c>
    </row>
    <row r="72" spans="1:9" x14ac:dyDescent="0.2">
      <c r="A72" s="149">
        <v>8</v>
      </c>
      <c r="B72" s="149" t="s">
        <v>576</v>
      </c>
      <c r="C72" s="149" t="s">
        <v>763</v>
      </c>
      <c r="D72" s="149">
        <v>6129</v>
      </c>
      <c r="E72" s="149">
        <v>0.55779031670913704</v>
      </c>
      <c r="F72" s="149">
        <v>6098</v>
      </c>
      <c r="G72" s="149">
        <v>0.55898799156659595</v>
      </c>
      <c r="H72" s="149">
        <v>31</v>
      </c>
      <c r="I72" s="149">
        <v>0.508363397835354</v>
      </c>
    </row>
    <row r="73" spans="1:9" x14ac:dyDescent="0.2">
      <c r="A73" s="149">
        <v>97</v>
      </c>
      <c r="B73" s="149" t="s">
        <v>599</v>
      </c>
      <c r="C73" s="149" t="s">
        <v>762</v>
      </c>
      <c r="D73" s="149">
        <v>1180</v>
      </c>
      <c r="E73" s="149">
        <v>1.3178173371155399E-2</v>
      </c>
      <c r="F73" s="149">
        <v>1149</v>
      </c>
      <c r="G73" s="149">
        <v>1.2961813977099701E-2</v>
      </c>
      <c r="H73" s="149">
        <v>31</v>
      </c>
      <c r="I73" s="149">
        <v>2.6979982593559702</v>
      </c>
    </row>
    <row r="74" spans="1:9" x14ac:dyDescent="0.2">
      <c r="A74" s="149">
        <v>23</v>
      </c>
      <c r="B74" s="149" t="s">
        <v>598</v>
      </c>
      <c r="C74" s="149" t="s">
        <v>765</v>
      </c>
      <c r="D74" s="149">
        <v>1352</v>
      </c>
      <c r="E74" s="149">
        <v>3.8815997243834499E-2</v>
      </c>
      <c r="F74" s="149">
        <v>1322</v>
      </c>
      <c r="G74" s="149">
        <v>3.8268924591113002E-2</v>
      </c>
      <c r="H74" s="149">
        <v>30</v>
      </c>
      <c r="I74" s="149">
        <v>2.2692889561270801</v>
      </c>
    </row>
    <row r="75" spans="1:9" x14ac:dyDescent="0.2">
      <c r="A75" s="149">
        <v>63</v>
      </c>
      <c r="B75" s="149" t="s">
        <v>595</v>
      </c>
      <c r="C75" s="149" t="s">
        <v>764</v>
      </c>
      <c r="D75" s="149">
        <v>2155</v>
      </c>
      <c r="E75" s="149">
        <v>9.2640357664861103E-2</v>
      </c>
      <c r="F75" s="149">
        <v>2125</v>
      </c>
      <c r="G75" s="149">
        <v>9.2067068151293299E-2</v>
      </c>
      <c r="H75" s="149">
        <v>30</v>
      </c>
      <c r="I75" s="149">
        <v>1.4117647058823599</v>
      </c>
    </row>
    <row r="76" spans="1:9" x14ac:dyDescent="0.2">
      <c r="A76" s="149">
        <v>8</v>
      </c>
      <c r="B76" s="149" t="s">
        <v>576</v>
      </c>
      <c r="C76" s="149" t="s">
        <v>766</v>
      </c>
      <c r="D76" s="149">
        <v>710</v>
      </c>
      <c r="E76" s="149">
        <v>6.4615944666909397E-2</v>
      </c>
      <c r="F76" s="149">
        <v>680</v>
      </c>
      <c r="G76" s="149">
        <v>6.23338527821065E-2</v>
      </c>
      <c r="H76" s="149">
        <v>30</v>
      </c>
      <c r="I76" s="149">
        <v>4.4117647058823604</v>
      </c>
    </row>
    <row r="77" spans="1:9" x14ac:dyDescent="0.2">
      <c r="A77" s="149">
        <v>2</v>
      </c>
      <c r="B77" s="149" t="s">
        <v>579</v>
      </c>
      <c r="C77" s="149" t="s">
        <v>762</v>
      </c>
      <c r="D77" s="149">
        <v>1616</v>
      </c>
      <c r="E77" s="149">
        <v>0.31094862420627301</v>
      </c>
      <c r="F77" s="149">
        <v>1587</v>
      </c>
      <c r="G77" s="149">
        <v>0.30613425925925902</v>
      </c>
      <c r="H77" s="149">
        <v>29</v>
      </c>
      <c r="I77" s="149">
        <v>1.82734719596724</v>
      </c>
    </row>
    <row r="78" spans="1:9" x14ac:dyDescent="0.2">
      <c r="A78" s="149">
        <v>85</v>
      </c>
      <c r="B78" s="149" t="s">
        <v>580</v>
      </c>
      <c r="C78" s="149" t="s">
        <v>761</v>
      </c>
      <c r="D78" s="149">
        <v>793</v>
      </c>
      <c r="E78" s="149">
        <v>0.108943536200027</v>
      </c>
      <c r="F78" s="149">
        <v>764</v>
      </c>
      <c r="G78" s="149">
        <v>0.110118189680023</v>
      </c>
      <c r="H78" s="149">
        <v>29</v>
      </c>
      <c r="I78" s="149">
        <v>3.7958115183246002</v>
      </c>
    </row>
    <row r="79" spans="1:9" x14ac:dyDescent="0.2">
      <c r="A79" s="149">
        <v>30</v>
      </c>
      <c r="B79" s="149" t="s">
        <v>592</v>
      </c>
      <c r="C79" s="149" t="s">
        <v>761</v>
      </c>
      <c r="D79" s="149">
        <v>1303</v>
      </c>
      <c r="E79" s="149">
        <v>0.22843618513323999</v>
      </c>
      <c r="F79" s="149">
        <v>1275</v>
      </c>
      <c r="G79" s="149">
        <v>0.226787620064034</v>
      </c>
      <c r="H79" s="149">
        <v>28</v>
      </c>
      <c r="I79" s="149">
        <v>2.1960784313725501</v>
      </c>
    </row>
    <row r="80" spans="1:9" x14ac:dyDescent="0.2">
      <c r="A80" s="149">
        <v>18</v>
      </c>
      <c r="B80" s="149" t="s">
        <v>594</v>
      </c>
      <c r="C80" s="149" t="s">
        <v>762</v>
      </c>
      <c r="D80" s="149">
        <v>463</v>
      </c>
      <c r="E80" s="149">
        <v>9.7494209307222607E-2</v>
      </c>
      <c r="F80" s="149">
        <v>437</v>
      </c>
      <c r="G80" s="149">
        <v>9.3336181119179795E-2</v>
      </c>
      <c r="H80" s="149">
        <v>26</v>
      </c>
      <c r="I80" s="149">
        <v>5.9496567505720899</v>
      </c>
    </row>
    <row r="81" spans="1:9" x14ac:dyDescent="0.2">
      <c r="A81" s="149">
        <v>18</v>
      </c>
      <c r="B81" s="149" t="s">
        <v>594</v>
      </c>
      <c r="C81" s="149" t="s">
        <v>760</v>
      </c>
      <c r="D81" s="149">
        <v>1564</v>
      </c>
      <c r="E81" s="149">
        <v>0.32933249105074802</v>
      </c>
      <c r="F81" s="149">
        <v>1538</v>
      </c>
      <c r="G81" s="149">
        <v>0.32849209739427598</v>
      </c>
      <c r="H81" s="149">
        <v>26</v>
      </c>
      <c r="I81" s="149">
        <v>1.6905071521456501</v>
      </c>
    </row>
    <row r="82" spans="1:9" x14ac:dyDescent="0.2">
      <c r="A82" s="149">
        <v>63</v>
      </c>
      <c r="B82" s="149" t="s">
        <v>595</v>
      </c>
      <c r="C82" s="149" t="s">
        <v>760</v>
      </c>
      <c r="D82" s="149">
        <v>4987</v>
      </c>
      <c r="E82" s="149">
        <v>0.21438397386295199</v>
      </c>
      <c r="F82" s="149">
        <v>4962</v>
      </c>
      <c r="G82" s="149">
        <v>0.21498201984316101</v>
      </c>
      <c r="H82" s="149">
        <v>25</v>
      </c>
      <c r="I82" s="149">
        <v>0.50382910116888402</v>
      </c>
    </row>
    <row r="83" spans="1:9" x14ac:dyDescent="0.2">
      <c r="A83" s="149">
        <v>83</v>
      </c>
      <c r="B83" s="149" t="s">
        <v>591</v>
      </c>
      <c r="C83" s="149" t="s">
        <v>763</v>
      </c>
      <c r="D83" s="149">
        <v>2473</v>
      </c>
      <c r="E83" s="149">
        <v>0.17595161864105299</v>
      </c>
      <c r="F83" s="149">
        <v>2448</v>
      </c>
      <c r="G83" s="149">
        <v>0.17629266887512601</v>
      </c>
      <c r="H83" s="149">
        <v>25</v>
      </c>
      <c r="I83" s="149">
        <v>1.0212418300653601</v>
      </c>
    </row>
    <row r="84" spans="1:9" x14ac:dyDescent="0.2">
      <c r="A84" s="149">
        <v>93</v>
      </c>
      <c r="B84" s="149" t="s">
        <v>597</v>
      </c>
      <c r="C84" s="149" t="s">
        <v>761</v>
      </c>
      <c r="D84" s="149">
        <v>2847</v>
      </c>
      <c r="E84" s="149">
        <v>7.93212972250084E-2</v>
      </c>
      <c r="F84" s="149">
        <v>2822</v>
      </c>
      <c r="G84" s="149">
        <v>7.9425837320574205E-2</v>
      </c>
      <c r="H84" s="149">
        <v>25</v>
      </c>
      <c r="I84" s="149">
        <v>0.88589652728561197</v>
      </c>
    </row>
    <row r="85" spans="1:9" x14ac:dyDescent="0.2">
      <c r="A85" s="149">
        <v>53</v>
      </c>
      <c r="B85" s="149" t="s">
        <v>586</v>
      </c>
      <c r="C85" s="149" t="s">
        <v>765</v>
      </c>
      <c r="D85" s="149">
        <v>1161</v>
      </c>
      <c r="E85" s="149">
        <v>3.3589862284457803E-2</v>
      </c>
      <c r="F85" s="149">
        <v>1137</v>
      </c>
      <c r="G85" s="149">
        <v>3.3345064226640901E-2</v>
      </c>
      <c r="H85" s="149">
        <v>24</v>
      </c>
      <c r="I85" s="149">
        <v>2.1108179419525102</v>
      </c>
    </row>
    <row r="86" spans="1:9" x14ac:dyDescent="0.2">
      <c r="A86" s="149">
        <v>94</v>
      </c>
      <c r="B86" s="149" t="s">
        <v>533</v>
      </c>
      <c r="C86" s="149" t="s">
        <v>765</v>
      </c>
      <c r="D86" s="149">
        <v>273</v>
      </c>
      <c r="E86" s="149">
        <v>4.7321892875714998E-2</v>
      </c>
      <c r="F86" s="149">
        <v>249</v>
      </c>
      <c r="G86" s="149">
        <v>4.35924369747899E-2</v>
      </c>
      <c r="H86" s="149">
        <v>24</v>
      </c>
      <c r="I86" s="149">
        <v>9.6385542168674796</v>
      </c>
    </row>
    <row r="87" spans="1:9" x14ac:dyDescent="0.2">
      <c r="A87" s="149">
        <v>85</v>
      </c>
      <c r="B87" s="149" t="s">
        <v>580</v>
      </c>
      <c r="C87" s="149" t="s">
        <v>763</v>
      </c>
      <c r="D87" s="149">
        <v>780</v>
      </c>
      <c r="E87" s="149">
        <v>0.107157576590191</v>
      </c>
      <c r="F87" s="149">
        <v>757</v>
      </c>
      <c r="G87" s="149">
        <v>0.109109253387143</v>
      </c>
      <c r="H87" s="149">
        <v>23</v>
      </c>
      <c r="I87" s="149">
        <v>3.0383091149273498</v>
      </c>
    </row>
    <row r="88" spans="1:9" x14ac:dyDescent="0.2">
      <c r="A88" s="149">
        <v>48</v>
      </c>
      <c r="B88" s="149" t="s">
        <v>479</v>
      </c>
      <c r="C88" s="149" t="s">
        <v>763</v>
      </c>
      <c r="D88" s="149">
        <v>1080</v>
      </c>
      <c r="E88" s="149">
        <v>0.60402684563758402</v>
      </c>
      <c r="F88" s="149">
        <v>1058</v>
      </c>
      <c r="G88" s="149">
        <v>0.59807801017523998</v>
      </c>
      <c r="H88" s="149">
        <v>22</v>
      </c>
      <c r="I88" s="149">
        <v>2.0793950850661602</v>
      </c>
    </row>
    <row r="89" spans="1:9" x14ac:dyDescent="0.2">
      <c r="A89" s="149">
        <v>94</v>
      </c>
      <c r="B89" s="149" t="s">
        <v>533</v>
      </c>
      <c r="C89" s="149" t="s">
        <v>766</v>
      </c>
      <c r="D89" s="149">
        <v>540</v>
      </c>
      <c r="E89" s="149">
        <v>9.3603744149765994E-2</v>
      </c>
      <c r="F89" s="149">
        <v>518</v>
      </c>
      <c r="G89" s="149">
        <v>9.0686274509803905E-2</v>
      </c>
      <c r="H89" s="149">
        <v>22</v>
      </c>
      <c r="I89" s="149">
        <v>4.2471042471042404</v>
      </c>
    </row>
    <row r="90" spans="1:9" x14ac:dyDescent="0.2">
      <c r="A90" s="149">
        <v>118</v>
      </c>
      <c r="B90" s="149" t="s">
        <v>575</v>
      </c>
      <c r="C90" s="149" t="s">
        <v>766</v>
      </c>
      <c r="D90" s="149">
        <v>235</v>
      </c>
      <c r="E90" s="149">
        <v>0.33005617977528101</v>
      </c>
      <c r="F90" s="149">
        <v>214</v>
      </c>
      <c r="G90" s="149">
        <v>0.31149927219796197</v>
      </c>
      <c r="H90" s="149">
        <v>21</v>
      </c>
      <c r="I90" s="149">
        <v>9.8130841121495394</v>
      </c>
    </row>
    <row r="91" spans="1:9" x14ac:dyDescent="0.2">
      <c r="A91" s="149">
        <v>23</v>
      </c>
      <c r="B91" s="149" t="s">
        <v>598</v>
      </c>
      <c r="C91" s="149" t="s">
        <v>764</v>
      </c>
      <c r="D91" s="149">
        <v>3925</v>
      </c>
      <c r="E91" s="149">
        <v>0.11268697424707901</v>
      </c>
      <c r="F91" s="149">
        <v>3905</v>
      </c>
      <c r="G91" s="149">
        <v>0.113040961065277</v>
      </c>
      <c r="H91" s="149">
        <v>20</v>
      </c>
      <c r="I91" s="149">
        <v>0.51216389244557203</v>
      </c>
    </row>
    <row r="92" spans="1:9" x14ac:dyDescent="0.2">
      <c r="A92" s="149">
        <v>2</v>
      </c>
      <c r="B92" s="149" t="s">
        <v>579</v>
      </c>
      <c r="C92" s="149" t="s">
        <v>766</v>
      </c>
      <c r="D92" s="149">
        <v>146</v>
      </c>
      <c r="E92" s="149">
        <v>2.8093130652299399E-2</v>
      </c>
      <c r="F92" s="149">
        <v>127</v>
      </c>
      <c r="G92" s="149">
        <v>2.44984567901235E-2</v>
      </c>
      <c r="H92" s="149">
        <v>19</v>
      </c>
      <c r="I92" s="149">
        <v>14.9606299212598</v>
      </c>
    </row>
    <row r="93" spans="1:9" x14ac:dyDescent="0.2">
      <c r="A93" s="149">
        <v>50</v>
      </c>
      <c r="B93" s="149" t="s">
        <v>593</v>
      </c>
      <c r="C93" s="149" t="s">
        <v>765</v>
      </c>
      <c r="D93" s="149">
        <v>66</v>
      </c>
      <c r="E93" s="149">
        <v>7.9269757386500102E-3</v>
      </c>
      <c r="F93" s="149">
        <v>47</v>
      </c>
      <c r="G93" s="149">
        <v>5.6626506024096404E-3</v>
      </c>
      <c r="H93" s="149">
        <v>19</v>
      </c>
      <c r="I93" s="149">
        <v>40.425531914893597</v>
      </c>
    </row>
    <row r="94" spans="1:9" x14ac:dyDescent="0.2">
      <c r="A94" s="149">
        <v>124</v>
      </c>
      <c r="B94" s="149" t="s">
        <v>583</v>
      </c>
      <c r="C94" s="149" t="s">
        <v>763</v>
      </c>
      <c r="D94" s="149">
        <v>2237</v>
      </c>
      <c r="E94" s="149">
        <v>0.333780960907192</v>
      </c>
      <c r="F94" s="149">
        <v>2219</v>
      </c>
      <c r="G94" s="149">
        <v>0.32238849338950998</v>
      </c>
      <c r="H94" s="149">
        <v>18</v>
      </c>
      <c r="I94" s="149">
        <v>0.81117620549797698</v>
      </c>
    </row>
    <row r="95" spans="1:9" x14ac:dyDescent="0.2">
      <c r="A95" s="149">
        <v>39</v>
      </c>
      <c r="B95" s="149" t="s">
        <v>399</v>
      </c>
      <c r="C95" s="149" t="s">
        <v>768</v>
      </c>
      <c r="D95" s="149">
        <v>195</v>
      </c>
      <c r="E95" s="149">
        <v>2.7282342867695998E-4</v>
      </c>
      <c r="F95" s="149">
        <v>177</v>
      </c>
      <c r="G95" s="149">
        <v>2.4860632976997599E-4</v>
      </c>
      <c r="H95" s="149">
        <v>18</v>
      </c>
      <c r="I95" s="149">
        <v>10.1694915254237</v>
      </c>
    </row>
    <row r="96" spans="1:9" x14ac:dyDescent="0.2">
      <c r="A96" s="149">
        <v>43</v>
      </c>
      <c r="B96" s="149" t="s">
        <v>584</v>
      </c>
      <c r="C96" s="149" t="s">
        <v>761</v>
      </c>
      <c r="D96" s="149">
        <v>1211</v>
      </c>
      <c r="E96" s="149">
        <v>0.44620486366986001</v>
      </c>
      <c r="F96" s="149">
        <v>1193</v>
      </c>
      <c r="G96" s="149">
        <v>0.44022140221402201</v>
      </c>
      <c r="H96" s="149">
        <v>18</v>
      </c>
      <c r="I96" s="149">
        <v>1.50880134115674</v>
      </c>
    </row>
    <row r="97" spans="1:9" x14ac:dyDescent="0.2">
      <c r="A97" s="149">
        <v>6</v>
      </c>
      <c r="B97" s="149" t="s">
        <v>578</v>
      </c>
      <c r="C97" s="149" t="s">
        <v>760</v>
      </c>
      <c r="D97" s="149">
        <v>1472</v>
      </c>
      <c r="E97" s="149">
        <v>0.24048358111419699</v>
      </c>
      <c r="F97" s="149">
        <v>1454</v>
      </c>
      <c r="G97" s="149">
        <v>0.238477939970477</v>
      </c>
      <c r="H97" s="149">
        <v>18</v>
      </c>
      <c r="I97" s="149">
        <v>1.23796423658873</v>
      </c>
    </row>
    <row r="98" spans="1:9" x14ac:dyDescent="0.2">
      <c r="A98" s="149">
        <v>13</v>
      </c>
      <c r="B98" s="149" t="s">
        <v>561</v>
      </c>
      <c r="C98" s="149" t="s">
        <v>765</v>
      </c>
      <c r="D98" s="149">
        <v>270</v>
      </c>
      <c r="E98" s="149">
        <v>3.0598368087035401E-2</v>
      </c>
      <c r="F98" s="149">
        <v>253</v>
      </c>
      <c r="G98" s="149">
        <v>2.86685552407932E-2</v>
      </c>
      <c r="H98" s="149">
        <v>17</v>
      </c>
      <c r="I98" s="149">
        <v>6.7193675889328102</v>
      </c>
    </row>
    <row r="99" spans="1:9" x14ac:dyDescent="0.2">
      <c r="A99" s="149">
        <v>30</v>
      </c>
      <c r="B99" s="149" t="s">
        <v>592</v>
      </c>
      <c r="C99" s="149" t="s">
        <v>766</v>
      </c>
      <c r="D99" s="149">
        <v>1125</v>
      </c>
      <c r="E99" s="149">
        <v>0.19723001402524501</v>
      </c>
      <c r="F99" s="149">
        <v>1108</v>
      </c>
      <c r="G99" s="149">
        <v>0.19708288865172499</v>
      </c>
      <c r="H99" s="149">
        <v>17</v>
      </c>
      <c r="I99" s="149">
        <v>1.53429602888087</v>
      </c>
    </row>
    <row r="100" spans="1:9" x14ac:dyDescent="0.2">
      <c r="A100" s="149">
        <v>67</v>
      </c>
      <c r="B100" s="149" t="s">
        <v>600</v>
      </c>
      <c r="C100" s="149" t="s">
        <v>762</v>
      </c>
      <c r="D100" s="149">
        <v>680</v>
      </c>
      <c r="E100" s="149">
        <v>9.1217621098099201E-3</v>
      </c>
      <c r="F100" s="149">
        <v>663</v>
      </c>
      <c r="G100" s="149">
        <v>9.0032590983161308E-3</v>
      </c>
      <c r="H100" s="149">
        <v>17</v>
      </c>
      <c r="I100" s="149">
        <v>2.5641025641025501</v>
      </c>
    </row>
    <row r="101" spans="1:9" x14ac:dyDescent="0.2">
      <c r="A101" s="149">
        <v>77</v>
      </c>
      <c r="B101" s="149" t="s">
        <v>581</v>
      </c>
      <c r="C101" s="149" t="s">
        <v>766</v>
      </c>
      <c r="D101" s="149">
        <v>287</v>
      </c>
      <c r="E101" s="149">
        <v>0.281925343811395</v>
      </c>
      <c r="F101" s="149">
        <v>270</v>
      </c>
      <c r="G101" s="149">
        <v>0.27607361963190202</v>
      </c>
      <c r="H101" s="149">
        <v>17</v>
      </c>
      <c r="I101" s="149">
        <v>6.2962962962962896</v>
      </c>
    </row>
    <row r="102" spans="1:9" x14ac:dyDescent="0.2">
      <c r="A102" s="149">
        <v>101</v>
      </c>
      <c r="B102" s="149" t="s">
        <v>557</v>
      </c>
      <c r="C102" s="149" t="s">
        <v>764</v>
      </c>
      <c r="D102" s="149">
        <v>4383</v>
      </c>
      <c r="E102" s="149">
        <v>0.147864516564334</v>
      </c>
      <c r="F102" s="149">
        <v>4367</v>
      </c>
      <c r="G102" s="149">
        <v>0.146464985242823</v>
      </c>
      <c r="H102" s="149">
        <v>16</v>
      </c>
      <c r="I102" s="149">
        <v>0.36638424547743598</v>
      </c>
    </row>
    <row r="103" spans="1:9" x14ac:dyDescent="0.2">
      <c r="A103" s="149">
        <v>18</v>
      </c>
      <c r="B103" s="149" t="s">
        <v>594</v>
      </c>
      <c r="C103" s="149" t="s">
        <v>763</v>
      </c>
      <c r="D103" s="149">
        <v>1419</v>
      </c>
      <c r="E103" s="149">
        <v>0.29879974731522402</v>
      </c>
      <c r="F103" s="149">
        <v>1403</v>
      </c>
      <c r="G103" s="149">
        <v>0.29965826569841902</v>
      </c>
      <c r="H103" s="149">
        <v>16</v>
      </c>
      <c r="I103" s="149">
        <v>1.1404133998574399</v>
      </c>
    </row>
    <row r="104" spans="1:9" x14ac:dyDescent="0.2">
      <c r="A104" s="149">
        <v>77</v>
      </c>
      <c r="B104" s="149" t="s">
        <v>581</v>
      </c>
      <c r="C104" s="149" t="s">
        <v>762</v>
      </c>
      <c r="D104" s="149">
        <v>206</v>
      </c>
      <c r="E104" s="149">
        <v>0.20235756385068801</v>
      </c>
      <c r="F104" s="149">
        <v>190</v>
      </c>
      <c r="G104" s="149">
        <v>0.19427402862985699</v>
      </c>
      <c r="H104" s="149">
        <v>16</v>
      </c>
      <c r="I104" s="149">
        <v>8.4210526315789505</v>
      </c>
    </row>
    <row r="105" spans="1:9" x14ac:dyDescent="0.2">
      <c r="A105" s="149">
        <v>8</v>
      </c>
      <c r="B105" s="149" t="s">
        <v>576</v>
      </c>
      <c r="C105" s="149" t="s">
        <v>760</v>
      </c>
      <c r="D105" s="149">
        <v>2023</v>
      </c>
      <c r="E105" s="149">
        <v>0.18410993811430701</v>
      </c>
      <c r="F105" s="149">
        <v>2007</v>
      </c>
      <c r="G105" s="149">
        <v>0.18397653313777601</v>
      </c>
      <c r="H105" s="149">
        <v>16</v>
      </c>
      <c r="I105" s="149">
        <v>0.79720976581962899</v>
      </c>
    </row>
    <row r="106" spans="1:9" x14ac:dyDescent="0.2">
      <c r="A106" s="149">
        <v>111</v>
      </c>
      <c r="B106" s="149" t="s">
        <v>509</v>
      </c>
      <c r="C106" s="149" t="s">
        <v>766</v>
      </c>
      <c r="D106" s="149">
        <v>54</v>
      </c>
      <c r="E106" s="149">
        <v>2.9572836801752499E-2</v>
      </c>
      <c r="F106" s="149">
        <v>39</v>
      </c>
      <c r="G106" s="149">
        <v>2.1799888205701501E-2</v>
      </c>
      <c r="H106" s="149">
        <v>15</v>
      </c>
      <c r="I106" s="149">
        <v>38.461538461538503</v>
      </c>
    </row>
    <row r="107" spans="1:9" x14ac:dyDescent="0.2">
      <c r="A107" s="149">
        <v>119</v>
      </c>
      <c r="B107" s="149" t="s">
        <v>512</v>
      </c>
      <c r="C107" s="149" t="s">
        <v>761</v>
      </c>
      <c r="D107" s="149">
        <v>577</v>
      </c>
      <c r="E107" s="149">
        <v>0.17797655768044399</v>
      </c>
      <c r="F107" s="149">
        <v>562</v>
      </c>
      <c r="G107" s="149">
        <v>0.18658698539176599</v>
      </c>
      <c r="H107" s="149">
        <v>15</v>
      </c>
      <c r="I107" s="149">
        <v>2.66903914590748</v>
      </c>
    </row>
    <row r="108" spans="1:9" x14ac:dyDescent="0.2">
      <c r="A108" s="149">
        <v>24</v>
      </c>
      <c r="B108" s="149" t="s">
        <v>481</v>
      </c>
      <c r="C108" s="149" t="s">
        <v>765</v>
      </c>
      <c r="D108" s="149">
        <v>156</v>
      </c>
      <c r="E108" s="149">
        <v>6.9395017793594305E-2</v>
      </c>
      <c r="F108" s="149">
        <v>141</v>
      </c>
      <c r="G108" s="149">
        <v>6.3200358583594796E-2</v>
      </c>
      <c r="H108" s="149">
        <v>15</v>
      </c>
      <c r="I108" s="149">
        <v>10.6382978723404</v>
      </c>
    </row>
    <row r="109" spans="1:9" x14ac:dyDescent="0.2">
      <c r="A109" s="149">
        <v>70</v>
      </c>
      <c r="B109" s="149" t="s">
        <v>596</v>
      </c>
      <c r="C109" s="149" t="s">
        <v>762</v>
      </c>
      <c r="D109" s="149">
        <v>216</v>
      </c>
      <c r="E109" s="149">
        <v>4.2209759052625404E-3</v>
      </c>
      <c r="F109" s="149">
        <v>201</v>
      </c>
      <c r="G109" s="149">
        <v>3.9141610842810398E-3</v>
      </c>
      <c r="H109" s="149">
        <v>15</v>
      </c>
      <c r="I109" s="149">
        <v>7.4626865671641802</v>
      </c>
    </row>
    <row r="110" spans="1:9" x14ac:dyDescent="0.2">
      <c r="A110" s="149">
        <v>96</v>
      </c>
      <c r="B110" s="149" t="s">
        <v>560</v>
      </c>
      <c r="C110" s="149" t="s">
        <v>762</v>
      </c>
      <c r="D110" s="149">
        <v>203</v>
      </c>
      <c r="E110" s="149">
        <v>0.36445242369838399</v>
      </c>
      <c r="F110" s="149">
        <v>188</v>
      </c>
      <c r="G110" s="149">
        <v>0.34369287020109701</v>
      </c>
      <c r="H110" s="149">
        <v>15</v>
      </c>
      <c r="I110" s="149">
        <v>7.9787234042553203</v>
      </c>
    </row>
    <row r="111" spans="1:9" x14ac:dyDescent="0.2">
      <c r="A111" s="149">
        <v>108</v>
      </c>
      <c r="B111" s="149" t="s">
        <v>515</v>
      </c>
      <c r="C111" s="149" t="s">
        <v>760</v>
      </c>
      <c r="D111" s="149">
        <v>487</v>
      </c>
      <c r="E111" s="149">
        <v>0.13729912602198999</v>
      </c>
      <c r="F111" s="149">
        <v>473</v>
      </c>
      <c r="G111" s="149">
        <v>0.14355083459787599</v>
      </c>
      <c r="H111" s="149">
        <v>14</v>
      </c>
      <c r="I111" s="149">
        <v>2.9598308668076001</v>
      </c>
    </row>
    <row r="112" spans="1:9" x14ac:dyDescent="0.2">
      <c r="A112" s="149">
        <v>3</v>
      </c>
      <c r="B112" s="149" t="s">
        <v>589</v>
      </c>
      <c r="C112" s="149" t="s">
        <v>760</v>
      </c>
      <c r="D112" s="149">
        <v>399</v>
      </c>
      <c r="E112" s="149">
        <v>0.275552486187845</v>
      </c>
      <c r="F112" s="149">
        <v>385</v>
      </c>
      <c r="G112" s="149">
        <v>0.272856130403969</v>
      </c>
      <c r="H112" s="149">
        <v>14</v>
      </c>
      <c r="I112" s="149">
        <v>3.6363636363636398</v>
      </c>
    </row>
    <row r="113" spans="1:9" x14ac:dyDescent="0.2">
      <c r="A113" s="149">
        <v>73</v>
      </c>
      <c r="B113" s="149" t="s">
        <v>504</v>
      </c>
      <c r="C113" s="149" t="s">
        <v>761</v>
      </c>
      <c r="D113" s="149">
        <v>989</v>
      </c>
      <c r="E113" s="149">
        <v>7.3395176252319103E-2</v>
      </c>
      <c r="F113" s="149">
        <v>975</v>
      </c>
      <c r="G113" s="149">
        <v>7.3418674698795205E-2</v>
      </c>
      <c r="H113" s="149">
        <v>14</v>
      </c>
      <c r="I113" s="149">
        <v>1.4358974358974299</v>
      </c>
    </row>
    <row r="114" spans="1:9" x14ac:dyDescent="0.2">
      <c r="A114" s="149">
        <v>9</v>
      </c>
      <c r="B114" s="149" t="s">
        <v>483</v>
      </c>
      <c r="C114" s="149" t="s">
        <v>763</v>
      </c>
      <c r="D114" s="149">
        <v>315</v>
      </c>
      <c r="E114" s="149">
        <v>0.23060029282576899</v>
      </c>
      <c r="F114" s="149">
        <v>301</v>
      </c>
      <c r="G114" s="149">
        <v>0.251461988304094</v>
      </c>
      <c r="H114" s="149">
        <v>14</v>
      </c>
      <c r="I114" s="149">
        <v>4.65116279069768</v>
      </c>
    </row>
    <row r="115" spans="1:9" x14ac:dyDescent="0.2">
      <c r="A115" s="149">
        <v>93</v>
      </c>
      <c r="B115" s="149" t="s">
        <v>597</v>
      </c>
      <c r="C115" s="149" t="s">
        <v>765</v>
      </c>
      <c r="D115" s="149">
        <v>1605</v>
      </c>
      <c r="E115" s="149">
        <v>4.4717485790705398E-2</v>
      </c>
      <c r="F115" s="149">
        <v>1591</v>
      </c>
      <c r="G115" s="149">
        <v>4.4779059949338597E-2</v>
      </c>
      <c r="H115" s="149">
        <v>14</v>
      </c>
      <c r="I115" s="149">
        <v>0.87994971715901205</v>
      </c>
    </row>
    <row r="116" spans="1:9" x14ac:dyDescent="0.2">
      <c r="A116" s="149">
        <v>1</v>
      </c>
      <c r="B116" s="149" t="s">
        <v>521</v>
      </c>
      <c r="C116" s="149" t="s">
        <v>766</v>
      </c>
      <c r="D116" s="149">
        <v>490</v>
      </c>
      <c r="E116" s="149">
        <v>0.101323407775021</v>
      </c>
      <c r="F116" s="149">
        <v>477</v>
      </c>
      <c r="G116" s="149">
        <v>9.8472336911643296E-2</v>
      </c>
      <c r="H116" s="149">
        <v>13</v>
      </c>
      <c r="I116" s="149">
        <v>2.7253668763102601</v>
      </c>
    </row>
    <row r="117" spans="1:9" x14ac:dyDescent="0.2">
      <c r="A117" s="149">
        <v>22</v>
      </c>
      <c r="B117" s="149" t="s">
        <v>490</v>
      </c>
      <c r="C117" s="149" t="s">
        <v>760</v>
      </c>
      <c r="D117" s="149">
        <v>767</v>
      </c>
      <c r="E117" s="149">
        <v>0.31267835303709701</v>
      </c>
      <c r="F117" s="149">
        <v>754</v>
      </c>
      <c r="G117" s="149">
        <v>0.31351351351351398</v>
      </c>
      <c r="H117" s="149">
        <v>13</v>
      </c>
      <c r="I117" s="149">
        <v>1.72413793103448</v>
      </c>
    </row>
    <row r="118" spans="1:9" x14ac:dyDescent="0.2">
      <c r="A118" s="149">
        <v>46</v>
      </c>
      <c r="B118" s="149" t="s">
        <v>538</v>
      </c>
      <c r="C118" s="149" t="s">
        <v>760</v>
      </c>
      <c r="D118" s="149">
        <v>716</v>
      </c>
      <c r="E118" s="149">
        <v>0.28034455755677401</v>
      </c>
      <c r="F118" s="149">
        <v>703</v>
      </c>
      <c r="G118" s="149">
        <v>0.27797548438117797</v>
      </c>
      <c r="H118" s="149">
        <v>13</v>
      </c>
      <c r="I118" s="149">
        <v>1.8492176386913299</v>
      </c>
    </row>
    <row r="119" spans="1:9" x14ac:dyDescent="0.2">
      <c r="A119" s="149">
        <v>46</v>
      </c>
      <c r="B119" s="149" t="s">
        <v>538</v>
      </c>
      <c r="C119" s="149" t="s">
        <v>761</v>
      </c>
      <c r="D119" s="149">
        <v>248</v>
      </c>
      <c r="E119" s="149">
        <v>9.7102584181675805E-2</v>
      </c>
      <c r="F119" s="149">
        <v>235</v>
      </c>
      <c r="G119" s="149">
        <v>9.2922103598260197E-2</v>
      </c>
      <c r="H119" s="149">
        <v>13</v>
      </c>
      <c r="I119" s="149">
        <v>5.5319148936170199</v>
      </c>
    </row>
    <row r="120" spans="1:9" x14ac:dyDescent="0.2">
      <c r="A120" s="149">
        <v>51</v>
      </c>
      <c r="B120" s="149" t="s">
        <v>541</v>
      </c>
      <c r="C120" s="149" t="s">
        <v>760</v>
      </c>
      <c r="D120" s="149">
        <v>109</v>
      </c>
      <c r="E120" s="149">
        <v>0.10018382352941201</v>
      </c>
      <c r="F120" s="149">
        <v>96</v>
      </c>
      <c r="G120" s="149">
        <v>8.6408640864086395E-2</v>
      </c>
      <c r="H120" s="149">
        <v>13</v>
      </c>
      <c r="I120" s="149">
        <v>13.5416666666667</v>
      </c>
    </row>
    <row r="121" spans="1:9" x14ac:dyDescent="0.2">
      <c r="A121" s="149">
        <v>94</v>
      </c>
      <c r="B121" s="149" t="s">
        <v>533</v>
      </c>
      <c r="C121" s="149" t="s">
        <v>760</v>
      </c>
      <c r="D121" s="149">
        <v>790</v>
      </c>
      <c r="E121" s="149">
        <v>0.13693881088576901</v>
      </c>
      <c r="F121" s="149">
        <v>777</v>
      </c>
      <c r="G121" s="149">
        <v>0.13602941176470601</v>
      </c>
      <c r="H121" s="149">
        <v>13</v>
      </c>
      <c r="I121" s="149">
        <v>1.6731016731016599</v>
      </c>
    </row>
    <row r="122" spans="1:9" x14ac:dyDescent="0.2">
      <c r="A122" s="149">
        <v>15</v>
      </c>
      <c r="B122" s="149" t="s">
        <v>590</v>
      </c>
      <c r="C122" s="149" t="s">
        <v>761</v>
      </c>
      <c r="D122" s="149">
        <v>1177</v>
      </c>
      <c r="E122" s="149">
        <v>0.10249042145593899</v>
      </c>
      <c r="F122" s="149">
        <v>1165</v>
      </c>
      <c r="G122" s="149">
        <v>0.104129424383268</v>
      </c>
      <c r="H122" s="149">
        <v>12</v>
      </c>
      <c r="I122" s="149">
        <v>1.03004291845494</v>
      </c>
    </row>
    <row r="123" spans="1:9" x14ac:dyDescent="0.2">
      <c r="A123" s="149">
        <v>23</v>
      </c>
      <c r="B123" s="149" t="s">
        <v>598</v>
      </c>
      <c r="C123" s="149" t="s">
        <v>763</v>
      </c>
      <c r="D123" s="149">
        <v>2688</v>
      </c>
      <c r="E123" s="149">
        <v>7.7172633573540803E-2</v>
      </c>
      <c r="F123" s="149">
        <v>2676</v>
      </c>
      <c r="G123" s="149">
        <v>7.74641771602258E-2</v>
      </c>
      <c r="H123" s="149">
        <v>12</v>
      </c>
      <c r="I123" s="149">
        <v>0.44843049327354401</v>
      </c>
    </row>
    <row r="124" spans="1:9" x14ac:dyDescent="0.2">
      <c r="A124" s="149">
        <v>42</v>
      </c>
      <c r="B124" s="149" t="s">
        <v>525</v>
      </c>
      <c r="C124" s="149" t="s">
        <v>761</v>
      </c>
      <c r="D124" s="149">
        <v>241</v>
      </c>
      <c r="E124" s="149">
        <v>0.78758169934640498</v>
      </c>
      <c r="F124" s="149">
        <v>229</v>
      </c>
      <c r="G124" s="149">
        <v>0.77627118644067805</v>
      </c>
      <c r="H124" s="149">
        <v>12</v>
      </c>
      <c r="I124" s="149">
        <v>5.2401746724890703</v>
      </c>
    </row>
    <row r="125" spans="1:9" x14ac:dyDescent="0.2">
      <c r="A125" s="149">
        <v>64</v>
      </c>
      <c r="B125" s="149" t="s">
        <v>502</v>
      </c>
      <c r="C125" s="149" t="s">
        <v>766</v>
      </c>
      <c r="D125" s="149">
        <v>41</v>
      </c>
      <c r="E125" s="149">
        <v>9.5571095571095596E-2</v>
      </c>
      <c r="F125" s="149">
        <v>29</v>
      </c>
      <c r="G125" s="149">
        <v>7.1253071253071301E-2</v>
      </c>
      <c r="H125" s="149">
        <v>12</v>
      </c>
      <c r="I125" s="149">
        <v>41.379310344827601</v>
      </c>
    </row>
    <row r="126" spans="1:9" x14ac:dyDescent="0.2">
      <c r="A126" s="149">
        <v>79</v>
      </c>
      <c r="B126" s="149" t="s">
        <v>480</v>
      </c>
      <c r="C126" s="149" t="s">
        <v>762</v>
      </c>
      <c r="D126" s="149">
        <v>242</v>
      </c>
      <c r="E126" s="149">
        <v>0.206484641638225</v>
      </c>
      <c r="F126" s="149">
        <v>230</v>
      </c>
      <c r="G126" s="149">
        <v>0.20462633451957299</v>
      </c>
      <c r="H126" s="149">
        <v>12</v>
      </c>
      <c r="I126" s="149">
        <v>5.2173913043478199</v>
      </c>
    </row>
    <row r="127" spans="1:9" x14ac:dyDescent="0.2">
      <c r="A127" s="149">
        <v>112</v>
      </c>
      <c r="B127" s="149" t="s">
        <v>510</v>
      </c>
      <c r="C127" s="149" t="s">
        <v>761</v>
      </c>
      <c r="D127" s="149">
        <v>64</v>
      </c>
      <c r="E127" s="149">
        <v>0.19047619047618999</v>
      </c>
      <c r="F127" s="149">
        <v>53</v>
      </c>
      <c r="G127" s="149">
        <v>0.164596273291925</v>
      </c>
      <c r="H127" s="149">
        <v>11</v>
      </c>
      <c r="I127" s="149">
        <v>20.754716981132098</v>
      </c>
    </row>
    <row r="128" spans="1:9" x14ac:dyDescent="0.2">
      <c r="A128" s="149">
        <v>113</v>
      </c>
      <c r="B128" s="149" t="s">
        <v>547</v>
      </c>
      <c r="C128" s="149" t="s">
        <v>763</v>
      </c>
      <c r="D128" s="149">
        <v>624</v>
      </c>
      <c r="E128" s="149">
        <v>0.140698985343856</v>
      </c>
      <c r="F128" s="149">
        <v>613</v>
      </c>
      <c r="G128" s="149">
        <v>0.13875056586690801</v>
      </c>
      <c r="H128" s="149">
        <v>11</v>
      </c>
      <c r="I128" s="149">
        <v>1.79445350734095</v>
      </c>
    </row>
    <row r="129" spans="1:9" x14ac:dyDescent="0.2">
      <c r="A129" s="149">
        <v>36</v>
      </c>
      <c r="B129" s="149" t="s">
        <v>497</v>
      </c>
      <c r="C129" s="149" t="s">
        <v>760</v>
      </c>
      <c r="D129" s="149">
        <v>219</v>
      </c>
      <c r="E129" s="149">
        <v>0.33588957055214702</v>
      </c>
      <c r="F129" s="149">
        <v>208</v>
      </c>
      <c r="G129" s="149">
        <v>0.330683624801272</v>
      </c>
      <c r="H129" s="149">
        <v>11</v>
      </c>
      <c r="I129" s="149">
        <v>5.2884615384615401</v>
      </c>
    </row>
    <row r="130" spans="1:9" x14ac:dyDescent="0.2">
      <c r="A130" s="149">
        <v>47</v>
      </c>
      <c r="B130" s="149" t="s">
        <v>563</v>
      </c>
      <c r="C130" s="149" t="s">
        <v>766</v>
      </c>
      <c r="D130" s="149">
        <v>89</v>
      </c>
      <c r="E130" s="149">
        <v>6.7577828397874004E-2</v>
      </c>
      <c r="F130" s="149">
        <v>78</v>
      </c>
      <c r="G130" s="149">
        <v>5.9953881629515801E-2</v>
      </c>
      <c r="H130" s="149">
        <v>11</v>
      </c>
      <c r="I130" s="149">
        <v>14.1025641025641</v>
      </c>
    </row>
    <row r="131" spans="1:9" x14ac:dyDescent="0.2">
      <c r="A131" s="149">
        <v>6</v>
      </c>
      <c r="B131" s="149" t="s">
        <v>578</v>
      </c>
      <c r="C131" s="149" t="s">
        <v>762</v>
      </c>
      <c r="D131" s="149">
        <v>3462</v>
      </c>
      <c r="E131" s="149">
        <v>0.56559385721287403</v>
      </c>
      <c r="F131" s="149">
        <v>3451</v>
      </c>
      <c r="G131" s="149">
        <v>0.56601607347876004</v>
      </c>
      <c r="H131" s="149">
        <v>11</v>
      </c>
      <c r="I131" s="149">
        <v>0.31874818893073997</v>
      </c>
    </row>
    <row r="132" spans="1:9" x14ac:dyDescent="0.2">
      <c r="A132" s="149">
        <v>66</v>
      </c>
      <c r="B132" s="149" t="s">
        <v>587</v>
      </c>
      <c r="C132" s="149" t="s">
        <v>760</v>
      </c>
      <c r="D132" s="149">
        <v>663</v>
      </c>
      <c r="E132" s="149">
        <v>0.14571428571428599</v>
      </c>
      <c r="F132" s="149">
        <v>652</v>
      </c>
      <c r="G132" s="149">
        <v>0.13694601974375101</v>
      </c>
      <c r="H132" s="149">
        <v>11</v>
      </c>
      <c r="I132" s="149">
        <v>1.6871165644171799</v>
      </c>
    </row>
    <row r="133" spans="1:9" x14ac:dyDescent="0.2">
      <c r="A133" s="149">
        <v>7</v>
      </c>
      <c r="B133" s="149" t="s">
        <v>565</v>
      </c>
      <c r="C133" s="149" t="s">
        <v>766</v>
      </c>
      <c r="D133" s="149">
        <v>19</v>
      </c>
      <c r="E133" s="149">
        <v>0.20212765957446799</v>
      </c>
      <c r="F133" s="149">
        <v>8</v>
      </c>
      <c r="G133" s="149">
        <v>0.1</v>
      </c>
      <c r="H133" s="149">
        <v>11</v>
      </c>
      <c r="I133" s="149">
        <v>137.5</v>
      </c>
    </row>
    <row r="134" spans="1:9" x14ac:dyDescent="0.2">
      <c r="A134" s="149">
        <v>74</v>
      </c>
      <c r="B134" s="149" t="s">
        <v>544</v>
      </c>
      <c r="C134" s="149" t="s">
        <v>761</v>
      </c>
      <c r="D134" s="149">
        <v>54</v>
      </c>
      <c r="E134" s="149">
        <v>6.7500000000000004E-2</v>
      </c>
      <c r="F134" s="149">
        <v>43</v>
      </c>
      <c r="G134" s="149">
        <v>5.3884711779448598E-2</v>
      </c>
      <c r="H134" s="149">
        <v>11</v>
      </c>
      <c r="I134" s="149">
        <v>25.581395348837201</v>
      </c>
    </row>
    <row r="135" spans="1:9" x14ac:dyDescent="0.2">
      <c r="A135" s="149">
        <v>17</v>
      </c>
      <c r="B135" s="149" t="s">
        <v>487</v>
      </c>
      <c r="C135" s="149" t="s">
        <v>766</v>
      </c>
      <c r="D135" s="149">
        <v>66</v>
      </c>
      <c r="E135" s="149">
        <v>0.17741935483870999</v>
      </c>
      <c r="F135" s="149">
        <v>56</v>
      </c>
      <c r="G135" s="149">
        <v>0.154269972451791</v>
      </c>
      <c r="H135" s="149">
        <v>10</v>
      </c>
      <c r="I135" s="149">
        <v>17.8571428571429</v>
      </c>
    </row>
    <row r="136" spans="1:9" x14ac:dyDescent="0.2">
      <c r="A136" s="149">
        <v>50</v>
      </c>
      <c r="B136" s="149" t="s">
        <v>593</v>
      </c>
      <c r="C136" s="149" t="s">
        <v>763</v>
      </c>
      <c r="D136" s="149">
        <v>209</v>
      </c>
      <c r="E136" s="149">
        <v>2.51020898390584E-2</v>
      </c>
      <c r="F136" s="149">
        <v>199</v>
      </c>
      <c r="G136" s="149">
        <v>2.39759036144578E-2</v>
      </c>
      <c r="H136" s="149">
        <v>10</v>
      </c>
      <c r="I136" s="149">
        <v>5.0251256281407004</v>
      </c>
    </row>
    <row r="137" spans="1:9" x14ac:dyDescent="0.2">
      <c r="A137" s="149">
        <v>64</v>
      </c>
      <c r="B137" s="149" t="s">
        <v>502</v>
      </c>
      <c r="C137" s="149" t="s">
        <v>760</v>
      </c>
      <c r="D137" s="149">
        <v>295</v>
      </c>
      <c r="E137" s="149">
        <v>0.68764568764568801</v>
      </c>
      <c r="F137" s="149">
        <v>285</v>
      </c>
      <c r="G137" s="149">
        <v>0.70024570024569999</v>
      </c>
      <c r="H137" s="149">
        <v>10</v>
      </c>
      <c r="I137" s="149">
        <v>3.5087719298245701</v>
      </c>
    </row>
    <row r="138" spans="1:9" x14ac:dyDescent="0.2">
      <c r="A138" s="149">
        <v>83</v>
      </c>
      <c r="B138" s="149" t="s">
        <v>591</v>
      </c>
      <c r="C138" s="149" t="s">
        <v>760</v>
      </c>
      <c r="D138" s="149">
        <v>1316</v>
      </c>
      <c r="E138" s="149">
        <v>9.3632159373888302E-2</v>
      </c>
      <c r="F138" s="149">
        <v>1306</v>
      </c>
      <c r="G138" s="149">
        <v>9.4051562725046806E-2</v>
      </c>
      <c r="H138" s="149">
        <v>10</v>
      </c>
      <c r="I138" s="149">
        <v>0.76569678407349995</v>
      </c>
    </row>
    <row r="139" spans="1:9" x14ac:dyDescent="0.2">
      <c r="A139" s="149">
        <v>98</v>
      </c>
      <c r="B139" s="149" t="s">
        <v>601</v>
      </c>
      <c r="C139" s="149" t="s">
        <v>762</v>
      </c>
      <c r="D139" s="149">
        <v>330</v>
      </c>
      <c r="E139" s="149">
        <v>2.89032529297388E-3</v>
      </c>
      <c r="F139" s="149">
        <v>320</v>
      </c>
      <c r="G139" s="149">
        <v>2.79852377870673E-3</v>
      </c>
      <c r="H139" s="149">
        <v>10</v>
      </c>
      <c r="I139" s="149">
        <v>3.125</v>
      </c>
    </row>
    <row r="140" spans="1:9" x14ac:dyDescent="0.2">
      <c r="A140" s="149">
        <v>1</v>
      </c>
      <c r="B140" s="149" t="s">
        <v>521</v>
      </c>
      <c r="C140" s="149" t="s">
        <v>764</v>
      </c>
      <c r="D140" s="149">
        <v>333</v>
      </c>
      <c r="E140" s="149">
        <v>6.8858560794044704E-2</v>
      </c>
      <c r="F140" s="149">
        <v>324</v>
      </c>
      <c r="G140" s="149">
        <v>6.6886870355078495E-2</v>
      </c>
      <c r="H140" s="149">
        <v>9</v>
      </c>
      <c r="I140" s="149">
        <v>2.7777777777777701</v>
      </c>
    </row>
    <row r="141" spans="1:9" x14ac:dyDescent="0.2">
      <c r="A141" s="149">
        <v>111</v>
      </c>
      <c r="B141" s="149" t="s">
        <v>509</v>
      </c>
      <c r="C141" s="149" t="s">
        <v>762</v>
      </c>
      <c r="D141" s="149">
        <v>1171</v>
      </c>
      <c r="E141" s="149">
        <v>0.64129244249726203</v>
      </c>
      <c r="F141" s="149">
        <v>1162</v>
      </c>
      <c r="G141" s="149">
        <v>0.64952487423141403</v>
      </c>
      <c r="H141" s="149">
        <v>9</v>
      </c>
      <c r="I141" s="149">
        <v>0.77452667814112997</v>
      </c>
    </row>
    <row r="142" spans="1:9" x14ac:dyDescent="0.2">
      <c r="A142" s="149">
        <v>2</v>
      </c>
      <c r="B142" s="149" t="s">
        <v>579</v>
      </c>
      <c r="C142" s="149" t="s">
        <v>760</v>
      </c>
      <c r="D142" s="149">
        <v>932</v>
      </c>
      <c r="E142" s="149">
        <v>0.17933423128728099</v>
      </c>
      <c r="F142" s="149">
        <v>923</v>
      </c>
      <c r="G142" s="149">
        <v>0.17804783950617301</v>
      </c>
      <c r="H142" s="149">
        <v>9</v>
      </c>
      <c r="I142" s="149">
        <v>0.97508125677139301</v>
      </c>
    </row>
    <row r="143" spans="1:9" x14ac:dyDescent="0.2">
      <c r="A143" s="149">
        <v>47</v>
      </c>
      <c r="B143" s="149" t="s">
        <v>563</v>
      </c>
      <c r="C143" s="149" t="s">
        <v>760</v>
      </c>
      <c r="D143" s="149">
        <v>341</v>
      </c>
      <c r="E143" s="149">
        <v>0.25892179195140502</v>
      </c>
      <c r="F143" s="149">
        <v>332</v>
      </c>
      <c r="G143" s="149">
        <v>0.255188316679477</v>
      </c>
      <c r="H143" s="149">
        <v>9</v>
      </c>
      <c r="I143" s="149">
        <v>2.7108433734939701</v>
      </c>
    </row>
    <row r="144" spans="1:9" x14ac:dyDescent="0.2">
      <c r="A144" s="149">
        <v>5</v>
      </c>
      <c r="B144" s="149" t="s">
        <v>536</v>
      </c>
      <c r="C144" s="149" t="s">
        <v>763</v>
      </c>
      <c r="D144" s="149">
        <v>1190</v>
      </c>
      <c r="E144" s="149">
        <v>0.78032786885245897</v>
      </c>
      <c r="F144" s="149">
        <v>1181</v>
      </c>
      <c r="G144" s="149">
        <v>0.78056840713813602</v>
      </c>
      <c r="H144" s="149">
        <v>9</v>
      </c>
      <c r="I144" s="149">
        <v>0.76206604572395298</v>
      </c>
    </row>
    <row r="145" spans="1:9" x14ac:dyDescent="0.2">
      <c r="A145" s="149">
        <v>55</v>
      </c>
      <c r="B145" s="149" t="s">
        <v>530</v>
      </c>
      <c r="C145" s="149" t="s">
        <v>761</v>
      </c>
      <c r="D145" s="149">
        <v>155</v>
      </c>
      <c r="E145" s="149">
        <v>0.17279821627647701</v>
      </c>
      <c r="F145" s="149">
        <v>146</v>
      </c>
      <c r="G145" s="149">
        <v>0.16222222222222199</v>
      </c>
      <c r="H145" s="149">
        <v>9</v>
      </c>
      <c r="I145" s="149">
        <v>6.1643835616438398</v>
      </c>
    </row>
    <row r="146" spans="1:9" x14ac:dyDescent="0.2">
      <c r="A146" s="149">
        <v>78</v>
      </c>
      <c r="B146" s="149" t="s">
        <v>550</v>
      </c>
      <c r="C146" s="149" t="s">
        <v>760</v>
      </c>
      <c r="D146" s="149">
        <v>390</v>
      </c>
      <c r="E146" s="149">
        <v>0.103011093502377</v>
      </c>
      <c r="F146" s="149">
        <v>381</v>
      </c>
      <c r="G146" s="149">
        <v>0.10098065200106</v>
      </c>
      <c r="H146" s="149">
        <v>9</v>
      </c>
      <c r="I146" s="149">
        <v>2.3622047244094402</v>
      </c>
    </row>
    <row r="147" spans="1:9" x14ac:dyDescent="0.2">
      <c r="A147" s="149">
        <v>87</v>
      </c>
      <c r="B147" s="149" t="s">
        <v>507</v>
      </c>
      <c r="C147" s="149" t="s">
        <v>762</v>
      </c>
      <c r="D147" s="149">
        <v>125</v>
      </c>
      <c r="E147" s="149">
        <v>0.177053824362606</v>
      </c>
      <c r="F147" s="149">
        <v>116</v>
      </c>
      <c r="G147" s="149">
        <v>0.167388167388167</v>
      </c>
      <c r="H147" s="149">
        <v>9</v>
      </c>
      <c r="I147" s="149">
        <v>7.7586206896551797</v>
      </c>
    </row>
    <row r="148" spans="1:9" x14ac:dyDescent="0.2">
      <c r="A148" s="149">
        <v>107</v>
      </c>
      <c r="B148" s="149" t="s">
        <v>559</v>
      </c>
      <c r="C148" s="149" t="s">
        <v>766</v>
      </c>
      <c r="D148" s="149">
        <v>23</v>
      </c>
      <c r="E148" s="149">
        <v>6.82492581602374E-2</v>
      </c>
      <c r="F148" s="149">
        <v>15</v>
      </c>
      <c r="G148" s="149">
        <v>4.55927051671733E-2</v>
      </c>
      <c r="H148" s="149">
        <v>8</v>
      </c>
      <c r="I148" s="149">
        <v>53.3333333333333</v>
      </c>
    </row>
    <row r="149" spans="1:9" x14ac:dyDescent="0.2">
      <c r="A149" s="149">
        <v>118</v>
      </c>
      <c r="B149" s="149" t="s">
        <v>575</v>
      </c>
      <c r="C149" s="149" t="s">
        <v>760</v>
      </c>
      <c r="D149" s="149">
        <v>245</v>
      </c>
      <c r="E149" s="149">
        <v>0.34410112359550599</v>
      </c>
      <c r="F149" s="149">
        <v>237</v>
      </c>
      <c r="G149" s="149">
        <v>0.34497816593886499</v>
      </c>
      <c r="H149" s="149">
        <v>8</v>
      </c>
      <c r="I149" s="149">
        <v>3.3755274261603399</v>
      </c>
    </row>
    <row r="150" spans="1:9" x14ac:dyDescent="0.2">
      <c r="A150" s="149">
        <v>24</v>
      </c>
      <c r="B150" s="149" t="s">
        <v>481</v>
      </c>
      <c r="C150" s="149" t="s">
        <v>766</v>
      </c>
      <c r="D150" s="149">
        <v>39</v>
      </c>
      <c r="E150" s="149">
        <v>1.73487544483986E-2</v>
      </c>
      <c r="F150" s="149">
        <v>31</v>
      </c>
      <c r="G150" s="149">
        <v>1.38951142985208E-2</v>
      </c>
      <c r="H150" s="149">
        <v>8</v>
      </c>
      <c r="I150" s="149">
        <v>25.806451612903199</v>
      </c>
    </row>
    <row r="151" spans="1:9" x14ac:dyDescent="0.2">
      <c r="A151" s="149">
        <v>36</v>
      </c>
      <c r="B151" s="149" t="s">
        <v>497</v>
      </c>
      <c r="C151" s="149" t="s">
        <v>763</v>
      </c>
      <c r="D151" s="149">
        <v>85</v>
      </c>
      <c r="E151" s="149">
        <v>0.130368098159509</v>
      </c>
      <c r="F151" s="149">
        <v>77</v>
      </c>
      <c r="G151" s="149">
        <v>0.12241653418124</v>
      </c>
      <c r="H151" s="149">
        <v>8</v>
      </c>
      <c r="I151" s="149">
        <v>10.3896103896104</v>
      </c>
    </row>
    <row r="152" spans="1:9" x14ac:dyDescent="0.2">
      <c r="A152" s="149">
        <v>37</v>
      </c>
      <c r="B152" s="149" t="s">
        <v>494</v>
      </c>
      <c r="C152" s="149" t="s">
        <v>766</v>
      </c>
      <c r="D152" s="149">
        <v>169</v>
      </c>
      <c r="E152" s="149">
        <v>6.7277070063694294E-2</v>
      </c>
      <c r="F152" s="149">
        <v>161</v>
      </c>
      <c r="G152" s="149">
        <v>6.4503205128205093E-2</v>
      </c>
      <c r="H152" s="149">
        <v>8</v>
      </c>
      <c r="I152" s="149">
        <v>4.9689440993788896</v>
      </c>
    </row>
    <row r="153" spans="1:9" x14ac:dyDescent="0.2">
      <c r="A153" s="149">
        <v>50</v>
      </c>
      <c r="B153" s="149" t="s">
        <v>593</v>
      </c>
      <c r="C153" s="149" t="s">
        <v>762</v>
      </c>
      <c r="D153" s="149">
        <v>6447</v>
      </c>
      <c r="E153" s="149">
        <v>0.77432140283449402</v>
      </c>
      <c r="F153" s="149">
        <v>6439</v>
      </c>
      <c r="G153" s="149">
        <v>0.77578313253011999</v>
      </c>
      <c r="H153" s="149">
        <v>8</v>
      </c>
      <c r="I153" s="149">
        <v>0.12424289485946099</v>
      </c>
    </row>
    <row r="154" spans="1:9" x14ac:dyDescent="0.2">
      <c r="A154" s="149">
        <v>59</v>
      </c>
      <c r="B154" s="149" t="s">
        <v>529</v>
      </c>
      <c r="C154" s="149" t="s">
        <v>762</v>
      </c>
      <c r="D154" s="149">
        <v>320</v>
      </c>
      <c r="E154" s="149">
        <v>0.34896401308614999</v>
      </c>
      <c r="F154" s="149">
        <v>312</v>
      </c>
      <c r="G154" s="149">
        <v>0.34361233480176201</v>
      </c>
      <c r="H154" s="149">
        <v>8</v>
      </c>
      <c r="I154" s="149">
        <v>2.5641025641025501</v>
      </c>
    </row>
    <row r="155" spans="1:9" x14ac:dyDescent="0.2">
      <c r="A155" s="149">
        <v>83</v>
      </c>
      <c r="B155" s="149" t="s">
        <v>591</v>
      </c>
      <c r="C155" s="149" t="s">
        <v>764</v>
      </c>
      <c r="D155" s="149">
        <v>1047</v>
      </c>
      <c r="E155" s="149">
        <v>7.4493062966915699E-2</v>
      </c>
      <c r="F155" s="149">
        <v>1039</v>
      </c>
      <c r="G155" s="149">
        <v>7.4823563301166601E-2</v>
      </c>
      <c r="H155" s="149">
        <v>8</v>
      </c>
      <c r="I155" s="149">
        <v>0.76997112608276896</v>
      </c>
    </row>
    <row r="156" spans="1:9" x14ac:dyDescent="0.2">
      <c r="A156" s="149">
        <v>108</v>
      </c>
      <c r="B156" s="149" t="s">
        <v>515</v>
      </c>
      <c r="C156" s="149" t="s">
        <v>761</v>
      </c>
      <c r="D156" s="149">
        <v>277</v>
      </c>
      <c r="E156" s="149">
        <v>7.80941640823231E-2</v>
      </c>
      <c r="F156" s="149">
        <v>270</v>
      </c>
      <c r="G156" s="149">
        <v>8.1942336874051599E-2</v>
      </c>
      <c r="H156" s="149">
        <v>7</v>
      </c>
      <c r="I156" s="149">
        <v>2.5925925925925899</v>
      </c>
    </row>
    <row r="157" spans="1:9" x14ac:dyDescent="0.2">
      <c r="A157" s="149">
        <v>109</v>
      </c>
      <c r="B157" s="149" t="s">
        <v>577</v>
      </c>
      <c r="C157" s="149" t="s">
        <v>763</v>
      </c>
      <c r="D157" s="149">
        <v>1018</v>
      </c>
      <c r="E157" s="149">
        <v>0.79968578161822501</v>
      </c>
      <c r="F157" s="149">
        <v>1011</v>
      </c>
      <c r="G157" s="149">
        <v>0.80238095238095197</v>
      </c>
      <c r="H157" s="149">
        <v>7</v>
      </c>
      <c r="I157" s="149">
        <v>0.69238377843718901</v>
      </c>
    </row>
    <row r="158" spans="1:9" x14ac:dyDescent="0.2">
      <c r="A158" s="149">
        <v>35</v>
      </c>
      <c r="B158" s="149" t="s">
        <v>496</v>
      </c>
      <c r="C158" s="149" t="s">
        <v>760</v>
      </c>
      <c r="D158" s="149">
        <v>724</v>
      </c>
      <c r="E158" s="149">
        <v>0.223525779561593</v>
      </c>
      <c r="F158" s="149">
        <v>717</v>
      </c>
      <c r="G158" s="149">
        <v>0.22966047405509299</v>
      </c>
      <c r="H158" s="149">
        <v>7</v>
      </c>
      <c r="I158" s="149">
        <v>0.97629009762900698</v>
      </c>
    </row>
    <row r="159" spans="1:9" x14ac:dyDescent="0.2">
      <c r="A159" s="149">
        <v>35</v>
      </c>
      <c r="B159" s="149" t="s">
        <v>496</v>
      </c>
      <c r="C159" s="149" t="s">
        <v>765</v>
      </c>
      <c r="D159" s="149">
        <v>213</v>
      </c>
      <c r="E159" s="149">
        <v>6.5761037357209007E-2</v>
      </c>
      <c r="F159" s="149">
        <v>206</v>
      </c>
      <c r="G159" s="149">
        <v>6.59833440102498E-2</v>
      </c>
      <c r="H159" s="149">
        <v>7</v>
      </c>
      <c r="I159" s="149">
        <v>3.3980582524271798</v>
      </c>
    </row>
    <row r="160" spans="1:9" x14ac:dyDescent="0.2">
      <c r="A160" s="149">
        <v>37</v>
      </c>
      <c r="B160" s="149" t="s">
        <v>494</v>
      </c>
      <c r="C160" s="149" t="s">
        <v>761</v>
      </c>
      <c r="D160" s="149">
        <v>514</v>
      </c>
      <c r="E160" s="149">
        <v>0.204617834394904</v>
      </c>
      <c r="F160" s="149">
        <v>507</v>
      </c>
      <c r="G160" s="149">
        <v>0.203125</v>
      </c>
      <c r="H160" s="149">
        <v>7</v>
      </c>
      <c r="I160" s="149">
        <v>1.3806706114398499</v>
      </c>
    </row>
    <row r="161" spans="1:9" x14ac:dyDescent="0.2">
      <c r="A161" s="149">
        <v>43</v>
      </c>
      <c r="B161" s="149" t="s">
        <v>584</v>
      </c>
      <c r="C161" s="149" t="s">
        <v>760</v>
      </c>
      <c r="D161" s="149">
        <v>186</v>
      </c>
      <c r="E161" s="149">
        <v>6.8533529845246896E-2</v>
      </c>
      <c r="F161" s="149">
        <v>179</v>
      </c>
      <c r="G161" s="149">
        <v>6.6051660516605201E-2</v>
      </c>
      <c r="H161" s="149">
        <v>7</v>
      </c>
      <c r="I161" s="149">
        <v>3.91061452513966</v>
      </c>
    </row>
    <row r="162" spans="1:9" x14ac:dyDescent="0.2">
      <c r="A162" s="149">
        <v>45</v>
      </c>
      <c r="B162" s="149" t="s">
        <v>572</v>
      </c>
      <c r="C162" s="149" t="s">
        <v>762</v>
      </c>
      <c r="D162" s="149">
        <v>56</v>
      </c>
      <c r="E162" s="149">
        <v>0.11522633744856001</v>
      </c>
      <c r="F162" s="149">
        <v>49</v>
      </c>
      <c r="G162" s="149">
        <v>0.101871101871102</v>
      </c>
      <c r="H162" s="149">
        <v>7</v>
      </c>
      <c r="I162" s="149">
        <v>14.285714285714301</v>
      </c>
    </row>
    <row r="163" spans="1:9" x14ac:dyDescent="0.2">
      <c r="A163" s="149">
        <v>46</v>
      </c>
      <c r="B163" s="149" t="s">
        <v>538</v>
      </c>
      <c r="C163" s="149" t="s">
        <v>763</v>
      </c>
      <c r="D163" s="149">
        <v>809</v>
      </c>
      <c r="E163" s="149">
        <v>0.31675802662490199</v>
      </c>
      <c r="F163" s="149">
        <v>802</v>
      </c>
      <c r="G163" s="149">
        <v>0.31712139185448801</v>
      </c>
      <c r="H163" s="149">
        <v>7</v>
      </c>
      <c r="I163" s="149">
        <v>0.87281795511222604</v>
      </c>
    </row>
    <row r="164" spans="1:9" x14ac:dyDescent="0.2">
      <c r="A164" s="149">
        <v>5</v>
      </c>
      <c r="B164" s="149" t="s">
        <v>536</v>
      </c>
      <c r="C164" s="149" t="s">
        <v>766</v>
      </c>
      <c r="D164" s="149">
        <v>43</v>
      </c>
      <c r="E164" s="149">
        <v>2.8196721311475399E-2</v>
      </c>
      <c r="F164" s="149">
        <v>36</v>
      </c>
      <c r="G164" s="149">
        <v>2.37937871777925E-2</v>
      </c>
      <c r="H164" s="149">
        <v>7</v>
      </c>
      <c r="I164" s="149">
        <v>19.4444444444444</v>
      </c>
    </row>
    <row r="165" spans="1:9" x14ac:dyDescent="0.2">
      <c r="A165" s="149">
        <v>65</v>
      </c>
      <c r="B165" s="149" t="s">
        <v>522</v>
      </c>
      <c r="C165" s="149" t="s">
        <v>760</v>
      </c>
      <c r="D165" s="149">
        <v>57</v>
      </c>
      <c r="E165" s="149">
        <v>0.14039408866995101</v>
      </c>
      <c r="F165" s="149">
        <v>50</v>
      </c>
      <c r="G165" s="149">
        <v>0.12626262626262599</v>
      </c>
      <c r="H165" s="149">
        <v>7</v>
      </c>
      <c r="I165" s="149">
        <v>14</v>
      </c>
    </row>
    <row r="166" spans="1:9" x14ac:dyDescent="0.2">
      <c r="A166" s="149">
        <v>1</v>
      </c>
      <c r="B166" s="149" t="s">
        <v>521</v>
      </c>
      <c r="C166" s="149" t="s">
        <v>760</v>
      </c>
      <c r="D166" s="149">
        <v>138</v>
      </c>
      <c r="E166" s="149">
        <v>2.8535980148883401E-2</v>
      </c>
      <c r="F166" s="149">
        <v>132</v>
      </c>
      <c r="G166" s="149">
        <v>2.7250206440957901E-2</v>
      </c>
      <c r="H166" s="149">
        <v>6</v>
      </c>
      <c r="I166" s="149">
        <v>4.5454545454545396</v>
      </c>
    </row>
    <row r="167" spans="1:9" x14ac:dyDescent="0.2">
      <c r="A167" s="149">
        <v>113</v>
      </c>
      <c r="B167" s="149" t="s">
        <v>547</v>
      </c>
      <c r="C167" s="149" t="s">
        <v>762</v>
      </c>
      <c r="D167" s="149">
        <v>3296</v>
      </c>
      <c r="E167" s="149">
        <v>0.74317925591882705</v>
      </c>
      <c r="F167" s="149">
        <v>3290</v>
      </c>
      <c r="G167" s="149">
        <v>0.74468085106382997</v>
      </c>
      <c r="H167" s="149">
        <v>6</v>
      </c>
      <c r="I167" s="149">
        <v>0.182370820668698</v>
      </c>
    </row>
    <row r="168" spans="1:9" x14ac:dyDescent="0.2">
      <c r="A168" s="149">
        <v>44</v>
      </c>
      <c r="B168" s="149" t="s">
        <v>585</v>
      </c>
      <c r="C168" s="149" t="s">
        <v>766</v>
      </c>
      <c r="D168" s="149">
        <v>193</v>
      </c>
      <c r="E168" s="149">
        <v>4.8431618569636098E-2</v>
      </c>
      <c r="F168" s="149">
        <v>187</v>
      </c>
      <c r="G168" s="149">
        <v>4.7079556898288001E-2</v>
      </c>
      <c r="H168" s="149">
        <v>6</v>
      </c>
      <c r="I168" s="149">
        <v>3.2085561497326101</v>
      </c>
    </row>
    <row r="169" spans="1:9" x14ac:dyDescent="0.2">
      <c r="A169" s="149">
        <v>67</v>
      </c>
      <c r="B169" s="149" t="s">
        <v>600</v>
      </c>
      <c r="C169" s="149" t="s">
        <v>767</v>
      </c>
      <c r="D169" s="149">
        <v>778</v>
      </c>
      <c r="E169" s="149">
        <v>1.0436369002106099E-2</v>
      </c>
      <c r="F169" s="149">
        <v>772</v>
      </c>
      <c r="G169" s="149">
        <v>1.0483432916893E-2</v>
      </c>
      <c r="H169" s="149">
        <v>6</v>
      </c>
      <c r="I169" s="149">
        <v>0.77720207253886298</v>
      </c>
    </row>
    <row r="170" spans="1:9" x14ac:dyDescent="0.2">
      <c r="A170" s="149">
        <v>73</v>
      </c>
      <c r="B170" s="149" t="s">
        <v>504</v>
      </c>
      <c r="C170" s="149" t="s">
        <v>764</v>
      </c>
      <c r="D170" s="149">
        <v>570</v>
      </c>
      <c r="E170" s="149">
        <v>4.2300556586270903E-2</v>
      </c>
      <c r="F170" s="149">
        <v>564</v>
      </c>
      <c r="G170" s="149">
        <v>4.2469879518072302E-2</v>
      </c>
      <c r="H170" s="149">
        <v>6</v>
      </c>
      <c r="I170" s="149">
        <v>1.0638297872340501</v>
      </c>
    </row>
    <row r="171" spans="1:9" x14ac:dyDescent="0.2">
      <c r="A171" s="149">
        <v>78</v>
      </c>
      <c r="B171" s="149" t="s">
        <v>550</v>
      </c>
      <c r="C171" s="149" t="s">
        <v>764</v>
      </c>
      <c r="D171" s="149">
        <v>539</v>
      </c>
      <c r="E171" s="149">
        <v>0.14236661384046501</v>
      </c>
      <c r="F171" s="149">
        <v>533</v>
      </c>
      <c r="G171" s="149">
        <v>0.14126689636893699</v>
      </c>
      <c r="H171" s="149">
        <v>6</v>
      </c>
      <c r="I171" s="149">
        <v>1.1257035647279601</v>
      </c>
    </row>
    <row r="172" spans="1:9" x14ac:dyDescent="0.2">
      <c r="A172" s="149">
        <v>87</v>
      </c>
      <c r="B172" s="149" t="s">
        <v>507</v>
      </c>
      <c r="C172" s="149" t="s">
        <v>766</v>
      </c>
      <c r="D172" s="149">
        <v>36</v>
      </c>
      <c r="E172" s="149">
        <v>5.09915014164306E-2</v>
      </c>
      <c r="F172" s="149">
        <v>30</v>
      </c>
      <c r="G172" s="149">
        <v>4.3290043290043302E-2</v>
      </c>
      <c r="H172" s="149">
        <v>6</v>
      </c>
      <c r="I172" s="149">
        <v>20</v>
      </c>
    </row>
    <row r="173" spans="1:9" x14ac:dyDescent="0.2">
      <c r="A173" s="149">
        <v>91</v>
      </c>
      <c r="B173" s="149" t="s">
        <v>574</v>
      </c>
      <c r="C173" s="149" t="s">
        <v>766</v>
      </c>
      <c r="D173" s="149">
        <v>50</v>
      </c>
      <c r="E173" s="149">
        <v>2.8587764436821001E-2</v>
      </c>
      <c r="F173" s="149">
        <v>44</v>
      </c>
      <c r="G173" s="149">
        <v>2.51284980011422E-2</v>
      </c>
      <c r="H173" s="149">
        <v>6</v>
      </c>
      <c r="I173" s="149">
        <v>13.636363636363599</v>
      </c>
    </row>
    <row r="174" spans="1:9" x14ac:dyDescent="0.2">
      <c r="A174" s="149">
        <v>97</v>
      </c>
      <c r="B174" s="149" t="s">
        <v>599</v>
      </c>
      <c r="C174" s="149" t="s">
        <v>768</v>
      </c>
      <c r="D174" s="149">
        <v>45</v>
      </c>
      <c r="E174" s="149">
        <v>5.0255745906948701E-4</v>
      </c>
      <c r="F174" s="149">
        <v>39</v>
      </c>
      <c r="G174" s="149">
        <v>4.3995713238197299E-4</v>
      </c>
      <c r="H174" s="149">
        <v>6</v>
      </c>
      <c r="I174" s="149">
        <v>15.384615384615399</v>
      </c>
    </row>
    <row r="175" spans="1:9" x14ac:dyDescent="0.2">
      <c r="A175" s="149">
        <v>102</v>
      </c>
      <c r="B175" s="149" t="s">
        <v>553</v>
      </c>
      <c r="C175" s="149" t="s">
        <v>763</v>
      </c>
      <c r="D175" s="149">
        <v>355</v>
      </c>
      <c r="E175" s="149">
        <v>0.37486800422386501</v>
      </c>
      <c r="F175" s="149">
        <v>350</v>
      </c>
      <c r="G175" s="149">
        <v>0.371549893842887</v>
      </c>
      <c r="H175" s="149">
        <v>5</v>
      </c>
      <c r="I175" s="149">
        <v>1.4285714285714199</v>
      </c>
    </row>
    <row r="176" spans="1:9" x14ac:dyDescent="0.2">
      <c r="A176" s="149">
        <v>105</v>
      </c>
      <c r="B176" s="149" t="s">
        <v>566</v>
      </c>
      <c r="C176" s="149" t="s">
        <v>763</v>
      </c>
      <c r="D176" s="149">
        <v>927</v>
      </c>
      <c r="E176" s="149">
        <v>0.48231009365244498</v>
      </c>
      <c r="F176" s="149">
        <v>922</v>
      </c>
      <c r="G176" s="149">
        <v>0.47920997920997899</v>
      </c>
      <c r="H176" s="149">
        <v>5</v>
      </c>
      <c r="I176" s="149">
        <v>0.54229934924077094</v>
      </c>
    </row>
    <row r="177" spans="1:9" x14ac:dyDescent="0.2">
      <c r="A177" s="149">
        <v>105</v>
      </c>
      <c r="B177" s="149" t="s">
        <v>566</v>
      </c>
      <c r="C177" s="149" t="s">
        <v>765</v>
      </c>
      <c r="D177" s="149">
        <v>101</v>
      </c>
      <c r="E177" s="149">
        <v>5.25494276795005E-2</v>
      </c>
      <c r="F177" s="149">
        <v>96</v>
      </c>
      <c r="G177" s="149">
        <v>4.9896049896049899E-2</v>
      </c>
      <c r="H177" s="149">
        <v>5</v>
      </c>
      <c r="I177" s="149">
        <v>5.2083333333333304</v>
      </c>
    </row>
    <row r="178" spans="1:9" x14ac:dyDescent="0.2">
      <c r="A178" s="149">
        <v>107</v>
      </c>
      <c r="B178" s="149" t="s">
        <v>559</v>
      </c>
      <c r="C178" s="149" t="s">
        <v>762</v>
      </c>
      <c r="D178" s="149">
        <v>266</v>
      </c>
      <c r="E178" s="149">
        <v>0.78931750741839801</v>
      </c>
      <c r="F178" s="149">
        <v>261</v>
      </c>
      <c r="G178" s="149">
        <v>0.79331306990881501</v>
      </c>
      <c r="H178" s="149">
        <v>5</v>
      </c>
      <c r="I178" s="149">
        <v>1.9157088122605299</v>
      </c>
    </row>
    <row r="179" spans="1:9" x14ac:dyDescent="0.2">
      <c r="A179" s="149">
        <v>111</v>
      </c>
      <c r="B179" s="149" t="s">
        <v>509</v>
      </c>
      <c r="C179" s="149" t="s">
        <v>763</v>
      </c>
      <c r="D179" s="149">
        <v>418</v>
      </c>
      <c r="E179" s="149">
        <v>0.22891566265060201</v>
      </c>
      <c r="F179" s="149">
        <v>413</v>
      </c>
      <c r="G179" s="149">
        <v>0.23085522638345399</v>
      </c>
      <c r="H179" s="149">
        <v>5</v>
      </c>
      <c r="I179" s="149">
        <v>1.2106537530266199</v>
      </c>
    </row>
    <row r="180" spans="1:9" x14ac:dyDescent="0.2">
      <c r="A180" s="149">
        <v>111</v>
      </c>
      <c r="B180" s="149" t="s">
        <v>509</v>
      </c>
      <c r="C180" s="149" t="s">
        <v>765</v>
      </c>
      <c r="D180" s="149">
        <v>5</v>
      </c>
      <c r="E180" s="149">
        <v>2.73822562979189E-3</v>
      </c>
      <c r="F180" s="149">
        <v>0</v>
      </c>
      <c r="G180" s="149">
        <v>0</v>
      </c>
      <c r="H180" s="149">
        <v>5</v>
      </c>
      <c r="I180" s="149" t="e">
        <v>#NUM!</v>
      </c>
    </row>
    <row r="181" spans="1:9" x14ac:dyDescent="0.2">
      <c r="A181" s="149">
        <v>116</v>
      </c>
      <c r="B181" s="149" t="s">
        <v>516</v>
      </c>
      <c r="C181" s="149" t="s">
        <v>760</v>
      </c>
      <c r="D181" s="149">
        <v>356</v>
      </c>
      <c r="E181" s="149">
        <v>0.47152317880794697</v>
      </c>
      <c r="F181" s="149">
        <v>351</v>
      </c>
      <c r="G181" s="149">
        <v>0.47240915208613699</v>
      </c>
      <c r="H181" s="149">
        <v>5</v>
      </c>
      <c r="I181" s="149">
        <v>1.42450142450143</v>
      </c>
    </row>
    <row r="182" spans="1:9" x14ac:dyDescent="0.2">
      <c r="A182" s="149">
        <v>116</v>
      </c>
      <c r="B182" s="149" t="s">
        <v>516</v>
      </c>
      <c r="C182" s="149" t="s">
        <v>766</v>
      </c>
      <c r="D182" s="149">
        <v>138</v>
      </c>
      <c r="E182" s="149">
        <v>0.18278145695364201</v>
      </c>
      <c r="F182" s="149">
        <v>133</v>
      </c>
      <c r="G182" s="149">
        <v>0.17900403768506101</v>
      </c>
      <c r="H182" s="149">
        <v>5</v>
      </c>
      <c r="I182" s="149">
        <v>3.75939849624061</v>
      </c>
    </row>
    <row r="183" spans="1:9" x14ac:dyDescent="0.2">
      <c r="A183" s="149">
        <v>121</v>
      </c>
      <c r="B183" s="149" t="s">
        <v>568</v>
      </c>
      <c r="C183" s="149" t="s">
        <v>765</v>
      </c>
      <c r="D183" s="149">
        <v>522</v>
      </c>
      <c r="E183" s="149">
        <v>6.72593737920371E-2</v>
      </c>
      <c r="F183" s="149">
        <v>517</v>
      </c>
      <c r="G183" s="149">
        <v>6.3141182217879802E-2</v>
      </c>
      <c r="H183" s="149">
        <v>5</v>
      </c>
      <c r="I183" s="149">
        <v>0.96711798839459495</v>
      </c>
    </row>
    <row r="184" spans="1:9" x14ac:dyDescent="0.2">
      <c r="A184" s="149">
        <v>15</v>
      </c>
      <c r="B184" s="149" t="s">
        <v>590</v>
      </c>
      <c r="C184" s="149" t="s">
        <v>765</v>
      </c>
      <c r="D184" s="149">
        <v>318</v>
      </c>
      <c r="E184" s="149">
        <v>2.7690700104493201E-2</v>
      </c>
      <c r="F184" s="149">
        <v>313</v>
      </c>
      <c r="G184" s="149">
        <v>2.7976403289238502E-2</v>
      </c>
      <c r="H184" s="149">
        <v>5</v>
      </c>
      <c r="I184" s="149">
        <v>1.59744408945688</v>
      </c>
    </row>
    <row r="185" spans="1:9" x14ac:dyDescent="0.2">
      <c r="A185" s="149">
        <v>29</v>
      </c>
      <c r="B185" s="149" t="s">
        <v>564</v>
      </c>
      <c r="C185" s="149" t="s">
        <v>760</v>
      </c>
      <c r="D185" s="149">
        <v>109</v>
      </c>
      <c r="E185" s="149">
        <v>0.58602150537634401</v>
      </c>
      <c r="F185" s="149">
        <v>104</v>
      </c>
      <c r="G185" s="149">
        <v>0.57142857142857095</v>
      </c>
      <c r="H185" s="149">
        <v>5</v>
      </c>
      <c r="I185" s="149">
        <v>4.8076923076923102</v>
      </c>
    </row>
    <row r="186" spans="1:9" x14ac:dyDescent="0.2">
      <c r="A186" s="149">
        <v>33</v>
      </c>
      <c r="B186" s="149" t="s">
        <v>492</v>
      </c>
      <c r="C186" s="149" t="s">
        <v>763</v>
      </c>
      <c r="D186" s="149">
        <v>292</v>
      </c>
      <c r="E186" s="149">
        <v>0.398362892223738</v>
      </c>
      <c r="F186" s="149">
        <v>287</v>
      </c>
      <c r="G186" s="149">
        <v>0.39640883977900598</v>
      </c>
      <c r="H186" s="149">
        <v>5</v>
      </c>
      <c r="I186" s="149">
        <v>1.74216027874565</v>
      </c>
    </row>
    <row r="187" spans="1:9" x14ac:dyDescent="0.2">
      <c r="A187" s="149">
        <v>50</v>
      </c>
      <c r="B187" s="149" t="s">
        <v>593</v>
      </c>
      <c r="C187" s="149" t="s">
        <v>764</v>
      </c>
      <c r="D187" s="149">
        <v>130</v>
      </c>
      <c r="E187" s="149">
        <v>1.56137400912803E-2</v>
      </c>
      <c r="F187" s="149">
        <v>125</v>
      </c>
      <c r="G187" s="149">
        <v>1.5060240963855401E-2</v>
      </c>
      <c r="H187" s="149">
        <v>5</v>
      </c>
      <c r="I187" s="149">
        <v>4</v>
      </c>
    </row>
    <row r="188" spans="1:9" x14ac:dyDescent="0.2">
      <c r="A188" s="149">
        <v>6</v>
      </c>
      <c r="B188" s="149" t="s">
        <v>578</v>
      </c>
      <c r="C188" s="149" t="s">
        <v>763</v>
      </c>
      <c r="D188" s="149">
        <v>369</v>
      </c>
      <c r="E188" s="149">
        <v>6.0284267276588803E-2</v>
      </c>
      <c r="F188" s="149">
        <v>364</v>
      </c>
      <c r="G188" s="149">
        <v>5.9701492537313397E-2</v>
      </c>
      <c r="H188" s="149">
        <v>5</v>
      </c>
      <c r="I188" s="149">
        <v>1.3736263736263701</v>
      </c>
    </row>
    <row r="189" spans="1:9" x14ac:dyDescent="0.2">
      <c r="A189" s="149">
        <v>7</v>
      </c>
      <c r="B189" s="149" t="s">
        <v>565</v>
      </c>
      <c r="C189" s="149" t="s">
        <v>763</v>
      </c>
      <c r="D189" s="149">
        <v>39</v>
      </c>
      <c r="E189" s="149">
        <v>0.41489361702127697</v>
      </c>
      <c r="F189" s="149">
        <v>34</v>
      </c>
      <c r="G189" s="149">
        <v>0.42499999999999999</v>
      </c>
      <c r="H189" s="149">
        <v>5</v>
      </c>
      <c r="I189" s="149">
        <v>14.705882352941201</v>
      </c>
    </row>
    <row r="190" spans="1:9" x14ac:dyDescent="0.2">
      <c r="A190" s="149">
        <v>77</v>
      </c>
      <c r="B190" s="149" t="s">
        <v>581</v>
      </c>
      <c r="C190" s="149" t="s">
        <v>765</v>
      </c>
      <c r="D190" s="149">
        <v>110</v>
      </c>
      <c r="E190" s="149">
        <v>0.108055009823183</v>
      </c>
      <c r="F190" s="149">
        <v>105</v>
      </c>
      <c r="G190" s="149">
        <v>0.107361963190184</v>
      </c>
      <c r="H190" s="149">
        <v>5</v>
      </c>
      <c r="I190" s="149">
        <v>4.7619047619047699</v>
      </c>
    </row>
    <row r="191" spans="1:9" x14ac:dyDescent="0.2">
      <c r="A191" s="149">
        <v>79</v>
      </c>
      <c r="B191" s="149" t="s">
        <v>480</v>
      </c>
      <c r="C191" s="149" t="s">
        <v>766</v>
      </c>
      <c r="D191" s="149">
        <v>50</v>
      </c>
      <c r="E191" s="149">
        <v>4.26621160409556E-2</v>
      </c>
      <c r="F191" s="149">
        <v>45</v>
      </c>
      <c r="G191" s="149">
        <v>4.0035587188612103E-2</v>
      </c>
      <c r="H191" s="149">
        <v>5</v>
      </c>
      <c r="I191" s="149">
        <v>11.1111111111111</v>
      </c>
    </row>
    <row r="192" spans="1:9" x14ac:dyDescent="0.2">
      <c r="A192" s="149">
        <v>82</v>
      </c>
      <c r="B192" s="149" t="s">
        <v>588</v>
      </c>
      <c r="C192" s="149" t="s">
        <v>763</v>
      </c>
      <c r="D192" s="149">
        <v>420</v>
      </c>
      <c r="E192" s="149">
        <v>9.7924924224760998E-2</v>
      </c>
      <c r="F192" s="149">
        <v>415</v>
      </c>
      <c r="G192" s="149">
        <v>9.5644157640009206E-2</v>
      </c>
      <c r="H192" s="149">
        <v>5</v>
      </c>
      <c r="I192" s="149">
        <v>1.2048192771084301</v>
      </c>
    </row>
    <row r="193" spans="1:9" x14ac:dyDescent="0.2">
      <c r="A193" s="149">
        <v>87</v>
      </c>
      <c r="B193" s="149" t="s">
        <v>507</v>
      </c>
      <c r="C193" s="149" t="s">
        <v>760</v>
      </c>
      <c r="D193" s="149">
        <v>148</v>
      </c>
      <c r="E193" s="149">
        <v>0.20963172804532601</v>
      </c>
      <c r="F193" s="149">
        <v>143</v>
      </c>
      <c r="G193" s="149">
        <v>0.206349206349206</v>
      </c>
      <c r="H193" s="149">
        <v>5</v>
      </c>
      <c r="I193" s="149">
        <v>3.4965034965034998</v>
      </c>
    </row>
    <row r="194" spans="1:9" x14ac:dyDescent="0.2">
      <c r="A194" s="149">
        <v>12</v>
      </c>
      <c r="B194" s="149" t="s">
        <v>556</v>
      </c>
      <c r="C194" s="149" t="s">
        <v>763</v>
      </c>
      <c r="D194" s="149">
        <v>56</v>
      </c>
      <c r="E194" s="149">
        <v>0.708860759493671</v>
      </c>
      <c r="F194" s="149">
        <v>52</v>
      </c>
      <c r="G194" s="149">
        <v>0.71232876712328796</v>
      </c>
      <c r="H194" s="149">
        <v>4</v>
      </c>
      <c r="I194" s="149">
        <v>7.6923076923076898</v>
      </c>
    </row>
    <row r="195" spans="1:9" x14ac:dyDescent="0.2">
      <c r="A195" s="149">
        <v>121</v>
      </c>
      <c r="B195" s="149" t="s">
        <v>568</v>
      </c>
      <c r="C195" s="149" t="s">
        <v>763</v>
      </c>
      <c r="D195" s="149">
        <v>779</v>
      </c>
      <c r="E195" s="149">
        <v>0.100373663187734</v>
      </c>
      <c r="F195" s="149">
        <v>775</v>
      </c>
      <c r="G195" s="149">
        <v>9.4650708353688301E-2</v>
      </c>
      <c r="H195" s="149">
        <v>4</v>
      </c>
      <c r="I195" s="149">
        <v>0.51612903225806095</v>
      </c>
    </row>
    <row r="196" spans="1:9" x14ac:dyDescent="0.2">
      <c r="A196" s="149">
        <v>13</v>
      </c>
      <c r="B196" s="149" t="s">
        <v>561</v>
      </c>
      <c r="C196" s="149" t="s">
        <v>767</v>
      </c>
      <c r="D196" s="149">
        <v>30</v>
      </c>
      <c r="E196" s="149">
        <v>3.3998186763372598E-3</v>
      </c>
      <c r="F196" s="149">
        <v>26</v>
      </c>
      <c r="G196" s="149">
        <v>2.9461756373937698E-3</v>
      </c>
      <c r="H196" s="149">
        <v>4</v>
      </c>
      <c r="I196" s="149">
        <v>15.384615384615399</v>
      </c>
    </row>
    <row r="197" spans="1:9" x14ac:dyDescent="0.2">
      <c r="A197" s="149">
        <v>22</v>
      </c>
      <c r="B197" s="149" t="s">
        <v>490</v>
      </c>
      <c r="C197" s="149" t="s">
        <v>761</v>
      </c>
      <c r="D197" s="149">
        <v>691</v>
      </c>
      <c r="E197" s="149">
        <v>0.28169588259274397</v>
      </c>
      <c r="F197" s="149">
        <v>687</v>
      </c>
      <c r="G197" s="149">
        <v>0.285654885654886</v>
      </c>
      <c r="H197" s="149">
        <v>4</v>
      </c>
      <c r="I197" s="149">
        <v>0.58224163027655895</v>
      </c>
    </row>
    <row r="198" spans="1:9" x14ac:dyDescent="0.2">
      <c r="A198" s="149">
        <v>25</v>
      </c>
      <c r="B198" s="149" t="s">
        <v>573</v>
      </c>
      <c r="C198" s="149" t="s">
        <v>760</v>
      </c>
      <c r="D198" s="149">
        <v>280</v>
      </c>
      <c r="E198" s="149">
        <v>0.48865619546247802</v>
      </c>
      <c r="F198" s="149">
        <v>276</v>
      </c>
      <c r="G198" s="149">
        <v>0.48083623693379801</v>
      </c>
      <c r="H198" s="149">
        <v>4</v>
      </c>
      <c r="I198" s="149">
        <v>1.4492753623188499</v>
      </c>
    </row>
    <row r="199" spans="1:9" x14ac:dyDescent="0.2">
      <c r="A199" s="149">
        <v>44</v>
      </c>
      <c r="B199" s="149" t="s">
        <v>585</v>
      </c>
      <c r="C199" s="149" t="s">
        <v>764</v>
      </c>
      <c r="D199" s="149">
        <v>25</v>
      </c>
      <c r="E199" s="149">
        <v>6.2735257214554599E-3</v>
      </c>
      <c r="F199" s="149">
        <v>21</v>
      </c>
      <c r="G199" s="149">
        <v>5.2870090634441098E-3</v>
      </c>
      <c r="H199" s="149">
        <v>4</v>
      </c>
      <c r="I199" s="149">
        <v>19.047619047619001</v>
      </c>
    </row>
    <row r="200" spans="1:9" x14ac:dyDescent="0.2">
      <c r="A200" s="149">
        <v>48</v>
      </c>
      <c r="B200" s="149" t="s">
        <v>479</v>
      </c>
      <c r="C200" s="149" t="s">
        <v>762</v>
      </c>
      <c r="D200" s="149">
        <v>163</v>
      </c>
      <c r="E200" s="149">
        <v>9.1163310961968697E-2</v>
      </c>
      <c r="F200" s="149">
        <v>159</v>
      </c>
      <c r="G200" s="149">
        <v>8.9881288863764799E-2</v>
      </c>
      <c r="H200" s="149">
        <v>4</v>
      </c>
      <c r="I200" s="149">
        <v>2.5157232704402501</v>
      </c>
    </row>
    <row r="201" spans="1:9" x14ac:dyDescent="0.2">
      <c r="A201" s="149">
        <v>48</v>
      </c>
      <c r="B201" s="149" t="s">
        <v>479</v>
      </c>
      <c r="C201" s="149" t="s">
        <v>766</v>
      </c>
      <c r="D201" s="149">
        <v>33</v>
      </c>
      <c r="E201" s="149">
        <v>1.84563758389262E-2</v>
      </c>
      <c r="F201" s="149">
        <v>29</v>
      </c>
      <c r="G201" s="149">
        <v>1.63934426229508E-2</v>
      </c>
      <c r="H201" s="149">
        <v>4</v>
      </c>
      <c r="I201" s="149">
        <v>13.7931034482759</v>
      </c>
    </row>
    <row r="202" spans="1:9" x14ac:dyDescent="0.2">
      <c r="A202" s="149">
        <v>51</v>
      </c>
      <c r="B202" s="149" t="s">
        <v>541</v>
      </c>
      <c r="C202" s="149" t="s">
        <v>765</v>
      </c>
      <c r="D202" s="149">
        <v>143</v>
      </c>
      <c r="E202" s="149">
        <v>0.13143382352941199</v>
      </c>
      <c r="F202" s="149">
        <v>139</v>
      </c>
      <c r="G202" s="149">
        <v>0.12511251125112499</v>
      </c>
      <c r="H202" s="149">
        <v>4</v>
      </c>
      <c r="I202" s="149">
        <v>2.8776978417266199</v>
      </c>
    </row>
    <row r="203" spans="1:9" x14ac:dyDescent="0.2">
      <c r="A203" s="149">
        <v>70</v>
      </c>
      <c r="B203" s="149" t="s">
        <v>596</v>
      </c>
      <c r="C203" s="149" t="s">
        <v>764</v>
      </c>
      <c r="D203" s="149">
        <v>285</v>
      </c>
      <c r="E203" s="149">
        <v>5.5693432083325197E-3</v>
      </c>
      <c r="F203" s="149">
        <v>281</v>
      </c>
      <c r="G203" s="149">
        <v>5.4720361427013598E-3</v>
      </c>
      <c r="H203" s="149">
        <v>4</v>
      </c>
      <c r="I203" s="149">
        <v>1.4234875444839801</v>
      </c>
    </row>
    <row r="204" spans="1:9" x14ac:dyDescent="0.2">
      <c r="A204" s="149">
        <v>82</v>
      </c>
      <c r="B204" s="149" t="s">
        <v>588</v>
      </c>
      <c r="C204" s="149" t="s">
        <v>765</v>
      </c>
      <c r="D204" s="149">
        <v>287</v>
      </c>
      <c r="E204" s="149">
        <v>6.6915364886920001E-2</v>
      </c>
      <c r="F204" s="149">
        <v>283</v>
      </c>
      <c r="G204" s="149">
        <v>6.5222401474994196E-2</v>
      </c>
      <c r="H204" s="149">
        <v>4</v>
      </c>
      <c r="I204" s="149">
        <v>1.4134275618374701</v>
      </c>
    </row>
    <row r="205" spans="1:9" x14ac:dyDescent="0.2">
      <c r="A205" s="149">
        <v>88</v>
      </c>
      <c r="B205" s="149" t="s">
        <v>554</v>
      </c>
      <c r="C205" s="149" t="s">
        <v>763</v>
      </c>
      <c r="D205" s="149">
        <v>285</v>
      </c>
      <c r="E205" s="149">
        <v>0.28816986855409499</v>
      </c>
      <c r="F205" s="149">
        <v>281</v>
      </c>
      <c r="G205" s="149">
        <v>0.28326612903225801</v>
      </c>
      <c r="H205" s="149">
        <v>4</v>
      </c>
      <c r="I205" s="149">
        <v>1.4234875444839801</v>
      </c>
    </row>
    <row r="206" spans="1:9" x14ac:dyDescent="0.2">
      <c r="A206" s="149">
        <v>9</v>
      </c>
      <c r="B206" s="149" t="s">
        <v>483</v>
      </c>
      <c r="C206" s="149" t="s">
        <v>762</v>
      </c>
      <c r="D206" s="149">
        <v>129</v>
      </c>
      <c r="E206" s="149">
        <v>9.4436310395314804E-2</v>
      </c>
      <c r="F206" s="149">
        <v>125</v>
      </c>
      <c r="G206" s="149">
        <v>0.10442773600668299</v>
      </c>
      <c r="H206" s="149">
        <v>4</v>
      </c>
      <c r="I206" s="149">
        <v>3.2</v>
      </c>
    </row>
    <row r="207" spans="1:9" x14ac:dyDescent="0.2">
      <c r="A207" s="149">
        <v>98</v>
      </c>
      <c r="B207" s="149" t="s">
        <v>601</v>
      </c>
      <c r="C207" s="149" t="s">
        <v>768</v>
      </c>
      <c r="D207" s="149">
        <v>215</v>
      </c>
      <c r="E207" s="149">
        <v>1.88309072117995E-3</v>
      </c>
      <c r="F207" s="149">
        <v>211</v>
      </c>
      <c r="G207" s="149">
        <v>1.8452766165847499E-3</v>
      </c>
      <c r="H207" s="149">
        <v>4</v>
      </c>
      <c r="I207" s="149">
        <v>1.8957345971563999</v>
      </c>
    </row>
    <row r="208" spans="1:9" x14ac:dyDescent="0.2">
      <c r="A208" s="149">
        <v>100</v>
      </c>
      <c r="B208" s="149" t="s">
        <v>537</v>
      </c>
      <c r="C208" s="149" t="s">
        <v>760</v>
      </c>
      <c r="D208" s="149">
        <v>433</v>
      </c>
      <c r="E208" s="149">
        <v>0.43959390862944198</v>
      </c>
      <c r="F208" s="149">
        <v>430</v>
      </c>
      <c r="G208" s="149">
        <v>0.47671840354767198</v>
      </c>
      <c r="H208" s="149">
        <v>3</v>
      </c>
      <c r="I208" s="149">
        <v>0.69767441860464396</v>
      </c>
    </row>
    <row r="209" spans="1:9" x14ac:dyDescent="0.2">
      <c r="A209" s="149">
        <v>101</v>
      </c>
      <c r="B209" s="149" t="s">
        <v>557</v>
      </c>
      <c r="C209" s="149" t="s">
        <v>762</v>
      </c>
      <c r="D209" s="149">
        <v>186</v>
      </c>
      <c r="E209" s="149">
        <v>6.2748802375008402E-3</v>
      </c>
      <c r="F209" s="149">
        <v>183</v>
      </c>
      <c r="G209" s="149">
        <v>6.1376442178696002E-3</v>
      </c>
      <c r="H209" s="149">
        <v>3</v>
      </c>
      <c r="I209" s="149">
        <v>1.63934426229508</v>
      </c>
    </row>
    <row r="210" spans="1:9" x14ac:dyDescent="0.2">
      <c r="A210" s="149">
        <v>108</v>
      </c>
      <c r="B210" s="149" t="s">
        <v>515</v>
      </c>
      <c r="C210" s="149" t="s">
        <v>766</v>
      </c>
      <c r="D210" s="149">
        <v>196</v>
      </c>
      <c r="E210" s="149">
        <v>5.5257964477022803E-2</v>
      </c>
      <c r="F210" s="149">
        <v>193</v>
      </c>
      <c r="G210" s="149">
        <v>5.8573596358118402E-2</v>
      </c>
      <c r="H210" s="149">
        <v>3</v>
      </c>
      <c r="I210" s="149">
        <v>1.5544041450777299</v>
      </c>
    </row>
    <row r="211" spans="1:9" x14ac:dyDescent="0.2">
      <c r="A211" s="149">
        <v>109</v>
      </c>
      <c r="B211" s="149" t="s">
        <v>577</v>
      </c>
      <c r="C211" s="149" t="s">
        <v>762</v>
      </c>
      <c r="D211" s="149">
        <v>126</v>
      </c>
      <c r="E211" s="149">
        <v>9.8978790259230204E-2</v>
      </c>
      <c r="F211" s="149">
        <v>123</v>
      </c>
      <c r="G211" s="149">
        <v>9.7619047619047605E-2</v>
      </c>
      <c r="H211" s="149">
        <v>3</v>
      </c>
      <c r="I211" s="149">
        <v>2.4390243902439002</v>
      </c>
    </row>
    <row r="212" spans="1:9" x14ac:dyDescent="0.2">
      <c r="A212" s="149">
        <v>11</v>
      </c>
      <c r="B212" s="149" t="s">
        <v>535</v>
      </c>
      <c r="C212" s="149" t="s">
        <v>766</v>
      </c>
      <c r="D212" s="149">
        <v>3</v>
      </c>
      <c r="E212" s="149">
        <v>0.1875</v>
      </c>
      <c r="F212" s="149">
        <v>0</v>
      </c>
      <c r="G212" s="149">
        <v>0</v>
      </c>
      <c r="H212" s="149">
        <v>3</v>
      </c>
      <c r="I212" s="149" t="e">
        <v>#NUM!</v>
      </c>
    </row>
    <row r="213" spans="1:9" x14ac:dyDescent="0.2">
      <c r="A213" s="149">
        <v>114</v>
      </c>
      <c r="B213" s="149" t="s">
        <v>511</v>
      </c>
      <c r="C213" s="149" t="s">
        <v>762</v>
      </c>
      <c r="D213" s="149">
        <v>83</v>
      </c>
      <c r="E213" s="149">
        <v>8.1934846989141205E-2</v>
      </c>
      <c r="F213" s="149">
        <v>80</v>
      </c>
      <c r="G213" s="149">
        <v>7.7745383867832807E-2</v>
      </c>
      <c r="H213" s="149">
        <v>3</v>
      </c>
      <c r="I213" s="149">
        <v>3.7500000000000102</v>
      </c>
    </row>
    <row r="214" spans="1:9" x14ac:dyDescent="0.2">
      <c r="A214" s="149">
        <v>114</v>
      </c>
      <c r="B214" s="149" t="s">
        <v>511</v>
      </c>
      <c r="C214" s="149" t="s">
        <v>763</v>
      </c>
      <c r="D214" s="149">
        <v>197</v>
      </c>
      <c r="E214" s="149">
        <v>0.194471865745311</v>
      </c>
      <c r="F214" s="149">
        <v>194</v>
      </c>
      <c r="G214" s="149">
        <v>0.188532555879495</v>
      </c>
      <c r="H214" s="149">
        <v>3</v>
      </c>
      <c r="I214" s="149">
        <v>1.5463917525773101</v>
      </c>
    </row>
    <row r="215" spans="1:9" x14ac:dyDescent="0.2">
      <c r="A215" s="149">
        <v>116</v>
      </c>
      <c r="B215" s="149" t="s">
        <v>516</v>
      </c>
      <c r="C215" s="149" t="s">
        <v>761</v>
      </c>
      <c r="D215" s="149">
        <v>60</v>
      </c>
      <c r="E215" s="149">
        <v>7.9470198675496706E-2</v>
      </c>
      <c r="F215" s="149">
        <v>57</v>
      </c>
      <c r="G215" s="149">
        <v>7.6716016150740196E-2</v>
      </c>
      <c r="H215" s="149">
        <v>3</v>
      </c>
      <c r="I215" s="149">
        <v>5.2631578947368398</v>
      </c>
    </row>
    <row r="216" spans="1:9" x14ac:dyDescent="0.2">
      <c r="A216" s="149">
        <v>119</v>
      </c>
      <c r="B216" s="149" t="s">
        <v>512</v>
      </c>
      <c r="C216" s="149" t="s">
        <v>766</v>
      </c>
      <c r="D216" s="149">
        <v>61</v>
      </c>
      <c r="E216" s="149">
        <v>1.8815545959284401E-2</v>
      </c>
      <c r="F216" s="149">
        <v>58</v>
      </c>
      <c r="G216" s="149">
        <v>1.9256308100929601E-2</v>
      </c>
      <c r="H216" s="149">
        <v>3</v>
      </c>
      <c r="I216" s="149">
        <v>5.1724137931034502</v>
      </c>
    </row>
    <row r="217" spans="1:9" x14ac:dyDescent="0.2">
      <c r="A217" s="149">
        <v>123</v>
      </c>
      <c r="B217" s="149" t="s">
        <v>513</v>
      </c>
      <c r="C217" s="149" t="s">
        <v>760</v>
      </c>
      <c r="D217" s="149">
        <v>82</v>
      </c>
      <c r="E217" s="149">
        <v>2.9850746268656699E-2</v>
      </c>
      <c r="F217" s="149">
        <v>79</v>
      </c>
      <c r="G217" s="149">
        <v>2.7222605099931099E-2</v>
      </c>
      <c r="H217" s="149">
        <v>3</v>
      </c>
      <c r="I217" s="149">
        <v>3.79746835443038</v>
      </c>
    </row>
    <row r="218" spans="1:9" x14ac:dyDescent="0.2">
      <c r="A218" s="149">
        <v>124</v>
      </c>
      <c r="B218" s="149" t="s">
        <v>583</v>
      </c>
      <c r="C218" s="149" t="s">
        <v>764</v>
      </c>
      <c r="D218" s="149">
        <v>321</v>
      </c>
      <c r="E218" s="149">
        <v>4.7896150402864802E-2</v>
      </c>
      <c r="F218" s="149">
        <v>318</v>
      </c>
      <c r="G218" s="149">
        <v>4.6200784541624303E-2</v>
      </c>
      <c r="H218" s="149">
        <v>3</v>
      </c>
      <c r="I218" s="149">
        <v>0.94339622641510501</v>
      </c>
    </row>
    <row r="219" spans="1:9" x14ac:dyDescent="0.2">
      <c r="A219" s="149">
        <v>13</v>
      </c>
      <c r="B219" s="149" t="s">
        <v>561</v>
      </c>
      <c r="C219" s="149" t="s">
        <v>764</v>
      </c>
      <c r="D219" s="149">
        <v>229</v>
      </c>
      <c r="E219" s="149">
        <v>2.59519492293744E-2</v>
      </c>
      <c r="F219" s="149">
        <v>226</v>
      </c>
      <c r="G219" s="149">
        <v>2.5609065155807399E-2</v>
      </c>
      <c r="H219" s="149">
        <v>3</v>
      </c>
      <c r="I219" s="149">
        <v>1.3274336283185799</v>
      </c>
    </row>
    <row r="220" spans="1:9" x14ac:dyDescent="0.2">
      <c r="A220" s="149">
        <v>14</v>
      </c>
      <c r="B220" s="149" t="s">
        <v>485</v>
      </c>
      <c r="C220" s="149" t="s">
        <v>763</v>
      </c>
      <c r="D220" s="149">
        <v>109</v>
      </c>
      <c r="E220" s="149">
        <v>0.164652567975831</v>
      </c>
      <c r="F220" s="149">
        <v>106</v>
      </c>
      <c r="G220" s="149">
        <v>0.15773809523809501</v>
      </c>
      <c r="H220" s="149">
        <v>3</v>
      </c>
      <c r="I220" s="149">
        <v>2.8301886792452899</v>
      </c>
    </row>
    <row r="221" spans="1:9" x14ac:dyDescent="0.2">
      <c r="A221" s="149">
        <v>15</v>
      </c>
      <c r="B221" s="149" t="s">
        <v>590</v>
      </c>
      <c r="C221" s="149" t="s">
        <v>760</v>
      </c>
      <c r="D221" s="149">
        <v>2294</v>
      </c>
      <c r="E221" s="149">
        <v>0.19975618251480301</v>
      </c>
      <c r="F221" s="149">
        <v>2291</v>
      </c>
      <c r="G221" s="149">
        <v>0.20477297104039999</v>
      </c>
      <c r="H221" s="149">
        <v>3</v>
      </c>
      <c r="I221" s="149">
        <v>0.13094718463553301</v>
      </c>
    </row>
    <row r="222" spans="1:9" x14ac:dyDescent="0.2">
      <c r="A222" s="149">
        <v>22</v>
      </c>
      <c r="B222" s="149" t="s">
        <v>490</v>
      </c>
      <c r="C222" s="149" t="s">
        <v>763</v>
      </c>
      <c r="D222" s="149">
        <v>181</v>
      </c>
      <c r="E222" s="149">
        <v>7.3787199347737503E-2</v>
      </c>
      <c r="F222" s="149">
        <v>178</v>
      </c>
      <c r="G222" s="149">
        <v>7.4012474012474003E-2</v>
      </c>
      <c r="H222" s="149">
        <v>3</v>
      </c>
      <c r="I222" s="149">
        <v>1.68539325842696</v>
      </c>
    </row>
    <row r="223" spans="1:9" x14ac:dyDescent="0.2">
      <c r="A223" s="149">
        <v>24</v>
      </c>
      <c r="B223" s="149" t="s">
        <v>481</v>
      </c>
      <c r="C223" s="149" t="s">
        <v>763</v>
      </c>
      <c r="D223" s="149">
        <v>843</v>
      </c>
      <c r="E223" s="149">
        <v>0.375</v>
      </c>
      <c r="F223" s="149">
        <v>840</v>
      </c>
      <c r="G223" s="149">
        <v>0.37651277454056498</v>
      </c>
      <c r="H223" s="149">
        <v>3</v>
      </c>
      <c r="I223" s="149">
        <v>0.35714285714285599</v>
      </c>
    </row>
    <row r="224" spans="1:9" x14ac:dyDescent="0.2">
      <c r="A224" s="149">
        <v>25</v>
      </c>
      <c r="B224" s="149" t="s">
        <v>573</v>
      </c>
      <c r="C224" s="149" t="s">
        <v>761</v>
      </c>
      <c r="D224" s="149">
        <v>132</v>
      </c>
      <c r="E224" s="149">
        <v>0.23036649214659699</v>
      </c>
      <c r="F224" s="149">
        <v>129</v>
      </c>
      <c r="G224" s="149">
        <v>0.224738675958188</v>
      </c>
      <c r="H224" s="149">
        <v>3</v>
      </c>
      <c r="I224" s="149">
        <v>2.32558139534884</v>
      </c>
    </row>
    <row r="225" spans="1:9" x14ac:dyDescent="0.2">
      <c r="A225" s="149">
        <v>30</v>
      </c>
      <c r="B225" s="149" t="s">
        <v>592</v>
      </c>
      <c r="C225" s="149" t="s">
        <v>764</v>
      </c>
      <c r="D225" s="149">
        <v>505</v>
      </c>
      <c r="E225" s="149">
        <v>8.8534361851332399E-2</v>
      </c>
      <c r="F225" s="149">
        <v>502</v>
      </c>
      <c r="G225" s="149">
        <v>8.9292066880113805E-2</v>
      </c>
      <c r="H225" s="149">
        <v>3</v>
      </c>
      <c r="I225" s="149">
        <v>0.59760956175298796</v>
      </c>
    </row>
    <row r="226" spans="1:9" x14ac:dyDescent="0.2">
      <c r="A226" s="149">
        <v>30</v>
      </c>
      <c r="B226" s="149" t="s">
        <v>592</v>
      </c>
      <c r="C226" s="149" t="s">
        <v>765</v>
      </c>
      <c r="D226" s="149">
        <v>311</v>
      </c>
      <c r="E226" s="149">
        <v>5.4523141654978999E-2</v>
      </c>
      <c r="F226" s="149">
        <v>308</v>
      </c>
      <c r="G226" s="149">
        <v>5.4784774101743101E-2</v>
      </c>
      <c r="H226" s="149">
        <v>3</v>
      </c>
      <c r="I226" s="149">
        <v>0.97402597402598301</v>
      </c>
    </row>
    <row r="227" spans="1:9" x14ac:dyDescent="0.2">
      <c r="A227" s="149">
        <v>32</v>
      </c>
      <c r="B227" s="149" t="s">
        <v>489</v>
      </c>
      <c r="C227" s="149" t="s">
        <v>760</v>
      </c>
      <c r="D227" s="149">
        <v>25</v>
      </c>
      <c r="E227" s="149">
        <v>0.17482517482517501</v>
      </c>
      <c r="F227" s="149">
        <v>22</v>
      </c>
      <c r="G227" s="149">
        <v>0.15172413793103401</v>
      </c>
      <c r="H227" s="149">
        <v>3</v>
      </c>
      <c r="I227" s="149">
        <v>13.636363636363599</v>
      </c>
    </row>
    <row r="228" spans="1:9" x14ac:dyDescent="0.2">
      <c r="A228" s="149">
        <v>33</v>
      </c>
      <c r="B228" s="149" t="s">
        <v>492</v>
      </c>
      <c r="C228" s="149" t="s">
        <v>760</v>
      </c>
      <c r="D228" s="149">
        <v>188</v>
      </c>
      <c r="E228" s="149">
        <v>0.25648021828103701</v>
      </c>
      <c r="F228" s="149">
        <v>185</v>
      </c>
      <c r="G228" s="149">
        <v>0.25552486187845302</v>
      </c>
      <c r="H228" s="149">
        <v>3</v>
      </c>
      <c r="I228" s="149">
        <v>1.6216216216216299</v>
      </c>
    </row>
    <row r="229" spans="1:9" x14ac:dyDescent="0.2">
      <c r="A229" s="149">
        <v>36</v>
      </c>
      <c r="B229" s="149" t="s">
        <v>497</v>
      </c>
      <c r="C229" s="149" t="s">
        <v>762</v>
      </c>
      <c r="D229" s="149">
        <v>154</v>
      </c>
      <c r="E229" s="149">
        <v>0.23619631901840499</v>
      </c>
      <c r="F229" s="149">
        <v>151</v>
      </c>
      <c r="G229" s="149">
        <v>0.24006359300476901</v>
      </c>
      <c r="H229" s="149">
        <v>3</v>
      </c>
      <c r="I229" s="149">
        <v>1.98675496688743</v>
      </c>
    </row>
    <row r="230" spans="1:9" x14ac:dyDescent="0.2">
      <c r="A230" s="149">
        <v>37</v>
      </c>
      <c r="B230" s="149" t="s">
        <v>494</v>
      </c>
      <c r="C230" s="149" t="s">
        <v>760</v>
      </c>
      <c r="D230" s="149">
        <v>1023</v>
      </c>
      <c r="E230" s="149">
        <v>0.40724522292993598</v>
      </c>
      <c r="F230" s="149">
        <v>1020</v>
      </c>
      <c r="G230" s="149">
        <v>0.40865384615384598</v>
      </c>
      <c r="H230" s="149">
        <v>3</v>
      </c>
      <c r="I230" s="149">
        <v>0.29411764705882198</v>
      </c>
    </row>
    <row r="231" spans="1:9" x14ac:dyDescent="0.2">
      <c r="A231" s="149">
        <v>37</v>
      </c>
      <c r="B231" s="149" t="s">
        <v>494</v>
      </c>
      <c r="C231" s="149" t="s">
        <v>763</v>
      </c>
      <c r="D231" s="149">
        <v>198</v>
      </c>
      <c r="E231" s="149">
        <v>7.8821656050955397E-2</v>
      </c>
      <c r="F231" s="149">
        <v>195</v>
      </c>
      <c r="G231" s="149">
        <v>7.8125E-2</v>
      </c>
      <c r="H231" s="149">
        <v>3</v>
      </c>
      <c r="I231" s="149">
        <v>1.5384615384615301</v>
      </c>
    </row>
    <row r="232" spans="1:9" x14ac:dyDescent="0.2">
      <c r="A232" s="149">
        <v>46</v>
      </c>
      <c r="B232" s="149" t="s">
        <v>538</v>
      </c>
      <c r="C232" s="149" t="s">
        <v>764</v>
      </c>
      <c r="D232" s="149">
        <v>505</v>
      </c>
      <c r="E232" s="149">
        <v>0.19772905246671901</v>
      </c>
      <c r="F232" s="149">
        <v>502</v>
      </c>
      <c r="G232" s="149">
        <v>0.198497429814156</v>
      </c>
      <c r="H232" s="149">
        <v>3</v>
      </c>
      <c r="I232" s="149">
        <v>0.59760956175298796</v>
      </c>
    </row>
    <row r="233" spans="1:9" x14ac:dyDescent="0.2">
      <c r="A233" s="149">
        <v>59</v>
      </c>
      <c r="B233" s="149" t="s">
        <v>529</v>
      </c>
      <c r="C233" s="149" t="s">
        <v>763</v>
      </c>
      <c r="D233" s="149">
        <v>86</v>
      </c>
      <c r="E233" s="149">
        <v>9.3784078516902902E-2</v>
      </c>
      <c r="F233" s="149">
        <v>83</v>
      </c>
      <c r="G233" s="149">
        <v>9.1409691629955894E-2</v>
      </c>
      <c r="H233" s="149">
        <v>3</v>
      </c>
      <c r="I233" s="149">
        <v>3.6144578313253</v>
      </c>
    </row>
    <row r="234" spans="1:9" x14ac:dyDescent="0.2">
      <c r="A234" s="149">
        <v>6</v>
      </c>
      <c r="B234" s="149" t="s">
        <v>578</v>
      </c>
      <c r="C234" s="149" t="s">
        <v>764</v>
      </c>
      <c r="D234" s="149">
        <v>250</v>
      </c>
      <c r="E234" s="149">
        <v>4.0842999509884001E-2</v>
      </c>
      <c r="F234" s="149">
        <v>247</v>
      </c>
      <c r="G234" s="149">
        <v>4.0511727078891301E-2</v>
      </c>
      <c r="H234" s="149">
        <v>3</v>
      </c>
      <c r="I234" s="149">
        <v>1.2145748987854299</v>
      </c>
    </row>
    <row r="235" spans="1:9" x14ac:dyDescent="0.2">
      <c r="A235" s="149">
        <v>61</v>
      </c>
      <c r="B235" s="149" t="s">
        <v>558</v>
      </c>
      <c r="C235" s="149" t="s">
        <v>764</v>
      </c>
      <c r="D235" s="149">
        <v>176</v>
      </c>
      <c r="E235" s="149">
        <v>0.94117647058823495</v>
      </c>
      <c r="F235" s="149">
        <v>173</v>
      </c>
      <c r="G235" s="149">
        <v>0.94535519125683098</v>
      </c>
      <c r="H235" s="149">
        <v>3</v>
      </c>
      <c r="I235" s="149">
        <v>1.7341040462427699</v>
      </c>
    </row>
    <row r="236" spans="1:9" x14ac:dyDescent="0.2">
      <c r="A236" s="149">
        <v>65</v>
      </c>
      <c r="B236" s="149" t="s">
        <v>522</v>
      </c>
      <c r="C236" s="149" t="s">
        <v>766</v>
      </c>
      <c r="D236" s="149">
        <v>28</v>
      </c>
      <c r="E236" s="149">
        <v>6.8965517241379296E-2</v>
      </c>
      <c r="F236" s="149">
        <v>25</v>
      </c>
      <c r="G236" s="149">
        <v>6.3131313131313094E-2</v>
      </c>
      <c r="H236" s="149">
        <v>3</v>
      </c>
      <c r="I236" s="149">
        <v>12</v>
      </c>
    </row>
    <row r="237" spans="1:9" x14ac:dyDescent="0.2">
      <c r="A237" s="149">
        <v>73</v>
      </c>
      <c r="B237" s="149" t="s">
        <v>504</v>
      </c>
      <c r="C237" s="149" t="s">
        <v>760</v>
      </c>
      <c r="D237" s="149">
        <v>1761</v>
      </c>
      <c r="E237" s="149">
        <v>0.130686456400742</v>
      </c>
      <c r="F237" s="149">
        <v>1758</v>
      </c>
      <c r="G237" s="149">
        <v>0.13237951807228901</v>
      </c>
      <c r="H237" s="149">
        <v>3</v>
      </c>
      <c r="I237" s="149">
        <v>0.17064846416381399</v>
      </c>
    </row>
    <row r="238" spans="1:9" x14ac:dyDescent="0.2">
      <c r="A238" s="149">
        <v>73</v>
      </c>
      <c r="B238" s="149" t="s">
        <v>504</v>
      </c>
      <c r="C238" s="149" t="s">
        <v>765</v>
      </c>
      <c r="D238" s="149">
        <v>1020</v>
      </c>
      <c r="E238" s="149">
        <v>7.5695732838590005E-2</v>
      </c>
      <c r="F238" s="149">
        <v>1017</v>
      </c>
      <c r="G238" s="149">
        <v>7.6581325301204803E-2</v>
      </c>
      <c r="H238" s="149">
        <v>3</v>
      </c>
      <c r="I238" s="149">
        <v>0.29498525073745602</v>
      </c>
    </row>
    <row r="239" spans="1:9" x14ac:dyDescent="0.2">
      <c r="A239" s="149">
        <v>77</v>
      </c>
      <c r="B239" s="149" t="s">
        <v>581</v>
      </c>
      <c r="C239" s="149" t="s">
        <v>760</v>
      </c>
      <c r="D239" s="149">
        <v>234</v>
      </c>
      <c r="E239" s="149">
        <v>0.229862475442043</v>
      </c>
      <c r="F239" s="149">
        <v>231</v>
      </c>
      <c r="G239" s="149">
        <v>0.23619631901840499</v>
      </c>
      <c r="H239" s="149">
        <v>3</v>
      </c>
      <c r="I239" s="149">
        <v>1.29870129870129</v>
      </c>
    </row>
    <row r="240" spans="1:9" x14ac:dyDescent="0.2">
      <c r="A240" s="149">
        <v>78</v>
      </c>
      <c r="B240" s="149" t="s">
        <v>550</v>
      </c>
      <c r="C240" s="149" t="s">
        <v>766</v>
      </c>
      <c r="D240" s="149">
        <v>68</v>
      </c>
      <c r="E240" s="149">
        <v>1.79609086106709E-2</v>
      </c>
      <c r="F240" s="149">
        <v>65</v>
      </c>
      <c r="G240" s="149">
        <v>1.7227670288894801E-2</v>
      </c>
      <c r="H240" s="149">
        <v>3</v>
      </c>
      <c r="I240" s="149">
        <v>4.6153846153846203</v>
      </c>
    </row>
    <row r="241" spans="1:9" x14ac:dyDescent="0.2">
      <c r="A241" s="149">
        <v>8</v>
      </c>
      <c r="B241" s="149" t="s">
        <v>576</v>
      </c>
      <c r="C241" s="149" t="s">
        <v>764</v>
      </c>
      <c r="D241" s="149">
        <v>548</v>
      </c>
      <c r="E241" s="149">
        <v>4.9872588278121598E-2</v>
      </c>
      <c r="F241" s="149">
        <v>545</v>
      </c>
      <c r="G241" s="149">
        <v>4.9958749656247102E-2</v>
      </c>
      <c r="H241" s="149">
        <v>3</v>
      </c>
      <c r="I241" s="149">
        <v>0.55045871559633597</v>
      </c>
    </row>
    <row r="242" spans="1:9" x14ac:dyDescent="0.2">
      <c r="A242" s="149">
        <v>83</v>
      </c>
      <c r="B242" s="149" t="s">
        <v>591</v>
      </c>
      <c r="C242" s="149" t="s">
        <v>765</v>
      </c>
      <c r="D242" s="149">
        <v>271</v>
      </c>
      <c r="E242" s="149">
        <v>1.92813945215226E-2</v>
      </c>
      <c r="F242" s="149">
        <v>268</v>
      </c>
      <c r="G242" s="149">
        <v>1.9300014402995801E-2</v>
      </c>
      <c r="H242" s="149">
        <v>3</v>
      </c>
      <c r="I242" s="149">
        <v>1.1194029850746201</v>
      </c>
    </row>
    <row r="243" spans="1:9" x14ac:dyDescent="0.2">
      <c r="A243" s="149">
        <v>85</v>
      </c>
      <c r="B243" s="149" t="s">
        <v>580</v>
      </c>
      <c r="C243" s="149" t="s">
        <v>767</v>
      </c>
      <c r="D243" s="149">
        <v>21</v>
      </c>
      <c r="E243" s="149">
        <v>2.8850116774282201E-3</v>
      </c>
      <c r="F243" s="149">
        <v>18</v>
      </c>
      <c r="G243" s="149">
        <v>2.5944076102623198E-3</v>
      </c>
      <c r="H243" s="149">
        <v>3</v>
      </c>
      <c r="I243" s="149">
        <v>16.6666666666667</v>
      </c>
    </row>
    <row r="244" spans="1:9" x14ac:dyDescent="0.2">
      <c r="A244" s="149">
        <v>85</v>
      </c>
      <c r="B244" s="149" t="s">
        <v>580</v>
      </c>
      <c r="C244" s="149" t="s">
        <v>764</v>
      </c>
      <c r="D244" s="149">
        <v>593</v>
      </c>
      <c r="E244" s="149">
        <v>8.1467234510234895E-2</v>
      </c>
      <c r="F244" s="149">
        <v>590</v>
      </c>
      <c r="G244" s="149">
        <v>8.5038916114153901E-2</v>
      </c>
      <c r="H244" s="149">
        <v>3</v>
      </c>
      <c r="I244" s="149">
        <v>0.50847457627118997</v>
      </c>
    </row>
    <row r="245" spans="1:9" x14ac:dyDescent="0.2">
      <c r="A245" s="149">
        <v>88</v>
      </c>
      <c r="B245" s="149" t="s">
        <v>554</v>
      </c>
      <c r="C245" s="149" t="s">
        <v>764</v>
      </c>
      <c r="D245" s="149">
        <v>285</v>
      </c>
      <c r="E245" s="149">
        <v>0.28816986855409499</v>
      </c>
      <c r="F245" s="149">
        <v>282</v>
      </c>
      <c r="G245" s="149">
        <v>0.28427419354838701</v>
      </c>
      <c r="H245" s="149">
        <v>3</v>
      </c>
      <c r="I245" s="149">
        <v>1.0638297872340501</v>
      </c>
    </row>
    <row r="246" spans="1:9" x14ac:dyDescent="0.2">
      <c r="A246" s="149">
        <v>92</v>
      </c>
      <c r="B246" s="149" t="s">
        <v>551</v>
      </c>
      <c r="C246" s="149" t="s">
        <v>766</v>
      </c>
      <c r="D246" s="149">
        <v>19</v>
      </c>
      <c r="E246" s="149">
        <v>3.5849056603773598E-2</v>
      </c>
      <c r="F246" s="149">
        <v>16</v>
      </c>
      <c r="G246" s="149">
        <v>3.4334763948497903E-2</v>
      </c>
      <c r="H246" s="149">
        <v>3</v>
      </c>
      <c r="I246" s="149">
        <v>18.75</v>
      </c>
    </row>
    <row r="247" spans="1:9" x14ac:dyDescent="0.2">
      <c r="A247" s="149">
        <v>108</v>
      </c>
      <c r="B247" s="149" t="s">
        <v>515</v>
      </c>
      <c r="C247" s="149" t="s">
        <v>764</v>
      </c>
      <c r="D247" s="149">
        <v>43</v>
      </c>
      <c r="E247" s="149">
        <v>1.21229207781224E-2</v>
      </c>
      <c r="F247" s="149">
        <v>41</v>
      </c>
      <c r="G247" s="149">
        <v>1.2443095599393E-2</v>
      </c>
      <c r="H247" s="149">
        <v>2</v>
      </c>
      <c r="I247" s="149">
        <v>4.8780487804878101</v>
      </c>
    </row>
    <row r="248" spans="1:9" x14ac:dyDescent="0.2">
      <c r="A248" s="149">
        <v>110</v>
      </c>
      <c r="B248" s="149" t="s">
        <v>569</v>
      </c>
      <c r="C248" s="149" t="s">
        <v>761</v>
      </c>
      <c r="D248" s="149">
        <v>126</v>
      </c>
      <c r="E248" s="149">
        <v>0.24561403508771901</v>
      </c>
      <c r="F248" s="149">
        <v>124</v>
      </c>
      <c r="G248" s="149">
        <v>0.24031007751937999</v>
      </c>
      <c r="H248" s="149">
        <v>2</v>
      </c>
      <c r="I248" s="149">
        <v>1.61290322580645</v>
      </c>
    </row>
    <row r="249" spans="1:9" x14ac:dyDescent="0.2">
      <c r="A249" s="149">
        <v>111</v>
      </c>
      <c r="B249" s="149" t="s">
        <v>509</v>
      </c>
      <c r="C249" s="149" t="s">
        <v>761</v>
      </c>
      <c r="D249" s="149">
        <v>89</v>
      </c>
      <c r="E249" s="149">
        <v>4.8740416210295699E-2</v>
      </c>
      <c r="F249" s="149">
        <v>87</v>
      </c>
      <c r="G249" s="149">
        <v>4.8630519843487999E-2</v>
      </c>
      <c r="H249" s="149">
        <v>2</v>
      </c>
      <c r="I249" s="149">
        <v>2.29885057471264</v>
      </c>
    </row>
    <row r="250" spans="1:9" x14ac:dyDescent="0.2">
      <c r="A250" s="149">
        <v>112</v>
      </c>
      <c r="B250" s="149" t="s">
        <v>510</v>
      </c>
      <c r="C250" s="149" t="s">
        <v>765</v>
      </c>
      <c r="D250" s="149">
        <v>92</v>
      </c>
      <c r="E250" s="149">
        <v>0.273809523809524</v>
      </c>
      <c r="F250" s="149">
        <v>90</v>
      </c>
      <c r="G250" s="149">
        <v>0.27950310559006197</v>
      </c>
      <c r="H250" s="149">
        <v>2</v>
      </c>
      <c r="I250" s="149">
        <v>2.2222222222222099</v>
      </c>
    </row>
    <row r="251" spans="1:9" x14ac:dyDescent="0.2">
      <c r="A251" s="149">
        <v>121</v>
      </c>
      <c r="B251" s="149" t="s">
        <v>568</v>
      </c>
      <c r="C251" s="149" t="s">
        <v>764</v>
      </c>
      <c r="D251" s="149">
        <v>286</v>
      </c>
      <c r="E251" s="149">
        <v>3.68509212730318E-2</v>
      </c>
      <c r="F251" s="149">
        <v>284</v>
      </c>
      <c r="G251" s="149">
        <v>3.46849047386419E-2</v>
      </c>
      <c r="H251" s="149">
        <v>2</v>
      </c>
      <c r="I251" s="149">
        <v>0.70422535211267501</v>
      </c>
    </row>
    <row r="252" spans="1:9" x14ac:dyDescent="0.2">
      <c r="A252" s="149">
        <v>125</v>
      </c>
      <c r="B252" s="149" t="s">
        <v>526</v>
      </c>
      <c r="C252" s="149" t="s">
        <v>760</v>
      </c>
      <c r="D252" s="149">
        <v>40</v>
      </c>
      <c r="E252" s="149">
        <v>6.15384615384615E-2</v>
      </c>
      <c r="F252" s="149">
        <v>38</v>
      </c>
      <c r="G252" s="149">
        <v>5.8371735791090597E-2</v>
      </c>
      <c r="H252" s="149">
        <v>2</v>
      </c>
      <c r="I252" s="149">
        <v>5.2631578947368398</v>
      </c>
    </row>
    <row r="253" spans="1:9" x14ac:dyDescent="0.2">
      <c r="A253" s="149">
        <v>18</v>
      </c>
      <c r="B253" s="149" t="s">
        <v>594</v>
      </c>
      <c r="C253" s="149" t="s">
        <v>764</v>
      </c>
      <c r="D253" s="149">
        <v>264</v>
      </c>
      <c r="E253" s="149">
        <v>5.5590650663297499E-2</v>
      </c>
      <c r="F253" s="149">
        <v>262</v>
      </c>
      <c r="G253" s="149">
        <v>5.5958991883810302E-2</v>
      </c>
      <c r="H253" s="149">
        <v>2</v>
      </c>
      <c r="I253" s="149">
        <v>0.76335877862594403</v>
      </c>
    </row>
    <row r="254" spans="1:9" x14ac:dyDescent="0.2">
      <c r="A254" s="149">
        <v>20</v>
      </c>
      <c r="B254" s="149" t="s">
        <v>570</v>
      </c>
      <c r="C254" s="149" t="s">
        <v>761</v>
      </c>
      <c r="D254" s="149">
        <v>124</v>
      </c>
      <c r="E254" s="149">
        <v>0.488188976377953</v>
      </c>
      <c r="F254" s="149">
        <v>122</v>
      </c>
      <c r="G254" s="149">
        <v>0.48221343873517802</v>
      </c>
      <c r="H254" s="149">
        <v>2</v>
      </c>
      <c r="I254" s="149">
        <v>1.63934426229508</v>
      </c>
    </row>
    <row r="255" spans="1:9" x14ac:dyDescent="0.2">
      <c r="A255" s="149">
        <v>36</v>
      </c>
      <c r="B255" s="149" t="s">
        <v>497</v>
      </c>
      <c r="C255" s="149" t="s">
        <v>765</v>
      </c>
      <c r="D255" s="149">
        <v>38</v>
      </c>
      <c r="E255" s="149">
        <v>5.82822085889571E-2</v>
      </c>
      <c r="F255" s="149">
        <v>36</v>
      </c>
      <c r="G255" s="149">
        <v>5.7233704292527797E-2</v>
      </c>
      <c r="H255" s="149">
        <v>2</v>
      </c>
      <c r="I255" s="149">
        <v>5.5555555555555598</v>
      </c>
    </row>
    <row r="256" spans="1:9" x14ac:dyDescent="0.2">
      <c r="A256" s="149">
        <v>40</v>
      </c>
      <c r="B256" s="149" t="s">
        <v>498</v>
      </c>
      <c r="C256" s="149" t="s">
        <v>765</v>
      </c>
      <c r="D256" s="149">
        <v>55</v>
      </c>
      <c r="E256" s="149">
        <v>0.26190476190476197</v>
      </c>
      <c r="F256" s="149">
        <v>53</v>
      </c>
      <c r="G256" s="149">
        <v>0.25603864734299497</v>
      </c>
      <c r="H256" s="149">
        <v>2</v>
      </c>
      <c r="I256" s="149">
        <v>3.7735849056603801</v>
      </c>
    </row>
    <row r="257" spans="1:9" x14ac:dyDescent="0.2">
      <c r="A257" s="149">
        <v>43</v>
      </c>
      <c r="B257" s="149" t="s">
        <v>584</v>
      </c>
      <c r="C257" s="149" t="s">
        <v>767</v>
      </c>
      <c r="D257" s="149">
        <v>18</v>
      </c>
      <c r="E257" s="149">
        <v>6.6322770817980803E-3</v>
      </c>
      <c r="F257" s="149">
        <v>16</v>
      </c>
      <c r="G257" s="149">
        <v>5.9040590405904101E-3</v>
      </c>
      <c r="H257" s="149">
        <v>2</v>
      </c>
      <c r="I257" s="149">
        <v>12.5</v>
      </c>
    </row>
    <row r="258" spans="1:9" x14ac:dyDescent="0.2">
      <c r="A258" s="149">
        <v>44</v>
      </c>
      <c r="B258" s="149" t="s">
        <v>585</v>
      </c>
      <c r="C258" s="149" t="s">
        <v>762</v>
      </c>
      <c r="D258" s="149">
        <v>152</v>
      </c>
      <c r="E258" s="149">
        <v>3.8143036386449197E-2</v>
      </c>
      <c r="F258" s="149">
        <v>150</v>
      </c>
      <c r="G258" s="149">
        <v>3.7764350453172203E-2</v>
      </c>
      <c r="H258" s="149">
        <v>2</v>
      </c>
      <c r="I258" s="149">
        <v>1.3333333333333399</v>
      </c>
    </row>
    <row r="259" spans="1:9" x14ac:dyDescent="0.2">
      <c r="A259" s="149">
        <v>44</v>
      </c>
      <c r="B259" s="149" t="s">
        <v>585</v>
      </c>
      <c r="C259" s="149" t="s">
        <v>761</v>
      </c>
      <c r="D259" s="149">
        <v>257</v>
      </c>
      <c r="E259" s="149">
        <v>6.4491844416562097E-2</v>
      </c>
      <c r="F259" s="149">
        <v>255</v>
      </c>
      <c r="G259" s="149">
        <v>6.4199395770392798E-2</v>
      </c>
      <c r="H259" s="149">
        <v>2</v>
      </c>
      <c r="I259" s="149">
        <v>0.78431372549019296</v>
      </c>
    </row>
    <row r="260" spans="1:9" x14ac:dyDescent="0.2">
      <c r="A260" s="149">
        <v>48</v>
      </c>
      <c r="B260" s="149" t="s">
        <v>479</v>
      </c>
      <c r="C260" s="149" t="s">
        <v>760</v>
      </c>
      <c r="D260" s="149">
        <v>69</v>
      </c>
      <c r="E260" s="149">
        <v>3.8590604026845603E-2</v>
      </c>
      <c r="F260" s="149">
        <v>67</v>
      </c>
      <c r="G260" s="149">
        <v>3.7874505370265703E-2</v>
      </c>
      <c r="H260" s="149">
        <v>2</v>
      </c>
      <c r="I260" s="149">
        <v>2.9850746268656798</v>
      </c>
    </row>
    <row r="261" spans="1:9" x14ac:dyDescent="0.2">
      <c r="A261" s="149">
        <v>50</v>
      </c>
      <c r="B261" s="149" t="s">
        <v>593</v>
      </c>
      <c r="C261" s="149" t="s">
        <v>760</v>
      </c>
      <c r="D261" s="149">
        <v>496</v>
      </c>
      <c r="E261" s="149">
        <v>5.9572423732884898E-2</v>
      </c>
      <c r="F261" s="149">
        <v>494</v>
      </c>
      <c r="G261" s="149">
        <v>5.95180722891566E-2</v>
      </c>
      <c r="H261" s="149">
        <v>2</v>
      </c>
      <c r="I261" s="149">
        <v>0.40485829959513397</v>
      </c>
    </row>
    <row r="262" spans="1:9" x14ac:dyDescent="0.2">
      <c r="A262" s="149">
        <v>51</v>
      </c>
      <c r="B262" s="149" t="s">
        <v>541</v>
      </c>
      <c r="C262" s="149" t="s">
        <v>763</v>
      </c>
      <c r="D262" s="149">
        <v>653</v>
      </c>
      <c r="E262" s="149">
        <v>0.60018382352941202</v>
      </c>
      <c r="F262" s="149">
        <v>651</v>
      </c>
      <c r="G262" s="149">
        <v>0.58595859585958598</v>
      </c>
      <c r="H262" s="149">
        <v>2</v>
      </c>
      <c r="I262" s="149">
        <v>0.30721966205837797</v>
      </c>
    </row>
    <row r="263" spans="1:9" x14ac:dyDescent="0.2">
      <c r="A263" s="149">
        <v>51</v>
      </c>
      <c r="B263" s="149" t="s">
        <v>541</v>
      </c>
      <c r="C263" s="149" t="s">
        <v>764</v>
      </c>
      <c r="D263" s="149">
        <v>56</v>
      </c>
      <c r="E263" s="149">
        <v>5.1470588235294101E-2</v>
      </c>
      <c r="F263" s="149">
        <v>54</v>
      </c>
      <c r="G263" s="149">
        <v>4.8604860486048597E-2</v>
      </c>
      <c r="H263" s="149">
        <v>2</v>
      </c>
      <c r="I263" s="149">
        <v>3.7037037037037002</v>
      </c>
    </row>
    <row r="264" spans="1:9" x14ac:dyDescent="0.2">
      <c r="A264" s="149">
        <v>58</v>
      </c>
      <c r="B264" s="149" t="s">
        <v>519</v>
      </c>
      <c r="C264" s="149" t="s">
        <v>763</v>
      </c>
      <c r="D264" s="149">
        <v>20</v>
      </c>
      <c r="E264" s="149">
        <v>4.0160642570281103E-2</v>
      </c>
      <c r="F264" s="149">
        <v>18</v>
      </c>
      <c r="G264" s="149">
        <v>3.6072144288577197E-2</v>
      </c>
      <c r="H264" s="149">
        <v>2</v>
      </c>
      <c r="I264" s="149">
        <v>11.1111111111111</v>
      </c>
    </row>
    <row r="265" spans="1:9" x14ac:dyDescent="0.2">
      <c r="A265" s="149">
        <v>65</v>
      </c>
      <c r="B265" s="149" t="s">
        <v>522</v>
      </c>
      <c r="C265" s="149" t="s">
        <v>764</v>
      </c>
      <c r="D265" s="149">
        <v>131</v>
      </c>
      <c r="E265" s="149">
        <v>0.32266009852216698</v>
      </c>
      <c r="F265" s="149">
        <v>129</v>
      </c>
      <c r="G265" s="149">
        <v>0.32575757575757602</v>
      </c>
      <c r="H265" s="149">
        <v>2</v>
      </c>
      <c r="I265" s="149">
        <v>1.55038759689923</v>
      </c>
    </row>
    <row r="266" spans="1:9" x14ac:dyDescent="0.2">
      <c r="A266" s="149">
        <v>68</v>
      </c>
      <c r="B266" s="149" t="s">
        <v>567</v>
      </c>
      <c r="C266" s="149" t="s">
        <v>766</v>
      </c>
      <c r="D266" s="149">
        <v>11</v>
      </c>
      <c r="E266" s="149">
        <v>9.4017094017094002E-2</v>
      </c>
      <c r="F266" s="149">
        <v>9</v>
      </c>
      <c r="G266" s="149">
        <v>7.5630252100840303E-2</v>
      </c>
      <c r="H266" s="149">
        <v>2</v>
      </c>
      <c r="I266" s="149">
        <v>22.2222222222222</v>
      </c>
    </row>
    <row r="267" spans="1:9" x14ac:dyDescent="0.2">
      <c r="A267" s="149">
        <v>79</v>
      </c>
      <c r="B267" s="149" t="s">
        <v>480</v>
      </c>
      <c r="C267" s="149" t="s">
        <v>764</v>
      </c>
      <c r="D267" s="149">
        <v>83</v>
      </c>
      <c r="E267" s="149">
        <v>7.0819112627986305E-2</v>
      </c>
      <c r="F267" s="149">
        <v>81</v>
      </c>
      <c r="G267" s="149">
        <v>7.2064056939501797E-2</v>
      </c>
      <c r="H267" s="149">
        <v>2</v>
      </c>
      <c r="I267" s="149">
        <v>2.4691358024691499</v>
      </c>
    </row>
    <row r="268" spans="1:9" x14ac:dyDescent="0.2">
      <c r="A268" s="149">
        <v>81</v>
      </c>
      <c r="B268" s="149" t="s">
        <v>505</v>
      </c>
      <c r="C268" s="149" t="s">
        <v>766</v>
      </c>
      <c r="D268" s="149">
        <v>12</v>
      </c>
      <c r="E268" s="149">
        <v>0.92307692307692302</v>
      </c>
      <c r="F268" s="149">
        <v>10</v>
      </c>
      <c r="G268" s="149">
        <v>0.90909090909090895</v>
      </c>
      <c r="H268" s="149">
        <v>2</v>
      </c>
      <c r="I268" s="149">
        <v>20</v>
      </c>
    </row>
    <row r="269" spans="1:9" x14ac:dyDescent="0.2">
      <c r="A269" s="149">
        <v>82</v>
      </c>
      <c r="B269" s="149" t="s">
        <v>588</v>
      </c>
      <c r="C269" s="149" t="s">
        <v>761</v>
      </c>
      <c r="D269" s="149">
        <v>301</v>
      </c>
      <c r="E269" s="149">
        <v>7.0179529027745394E-2</v>
      </c>
      <c r="F269" s="149">
        <v>299</v>
      </c>
      <c r="G269" s="149">
        <v>6.89098870707536E-2</v>
      </c>
      <c r="H269" s="149">
        <v>2</v>
      </c>
      <c r="I269" s="149">
        <v>0.668896321070234</v>
      </c>
    </row>
    <row r="270" spans="1:9" x14ac:dyDescent="0.2">
      <c r="A270" s="149">
        <v>88</v>
      </c>
      <c r="B270" s="149" t="s">
        <v>554</v>
      </c>
      <c r="C270" s="149" t="s">
        <v>766</v>
      </c>
      <c r="D270" s="149">
        <v>18</v>
      </c>
      <c r="E270" s="149">
        <v>1.8200202224469199E-2</v>
      </c>
      <c r="F270" s="149">
        <v>16</v>
      </c>
      <c r="G270" s="149">
        <v>1.6129032258064498E-2</v>
      </c>
      <c r="H270" s="149">
        <v>2</v>
      </c>
      <c r="I270" s="149">
        <v>12.5</v>
      </c>
    </row>
    <row r="271" spans="1:9" x14ac:dyDescent="0.2">
      <c r="A271" s="149">
        <v>9</v>
      </c>
      <c r="B271" s="149" t="s">
        <v>483</v>
      </c>
      <c r="C271" s="149" t="s">
        <v>761</v>
      </c>
      <c r="D271" s="149">
        <v>65</v>
      </c>
      <c r="E271" s="149">
        <v>4.75841874084919E-2</v>
      </c>
      <c r="F271" s="149">
        <v>63</v>
      </c>
      <c r="G271" s="149">
        <v>5.2631578947368397E-2</v>
      </c>
      <c r="H271" s="149">
        <v>2</v>
      </c>
      <c r="I271" s="149">
        <v>3.17460317460319</v>
      </c>
    </row>
    <row r="272" spans="1:9" x14ac:dyDescent="0.2">
      <c r="A272" s="149">
        <v>91</v>
      </c>
      <c r="B272" s="149" t="s">
        <v>574</v>
      </c>
      <c r="C272" s="149" t="s">
        <v>762</v>
      </c>
      <c r="D272" s="149">
        <v>272</v>
      </c>
      <c r="E272" s="149">
        <v>0.15551743853630601</v>
      </c>
      <c r="F272" s="149">
        <v>270</v>
      </c>
      <c r="G272" s="149">
        <v>0.154197601370645</v>
      </c>
      <c r="H272" s="149">
        <v>2</v>
      </c>
      <c r="I272" s="149">
        <v>0.74074074074073104</v>
      </c>
    </row>
    <row r="273" spans="1:9" x14ac:dyDescent="0.2">
      <c r="A273" s="149">
        <v>91</v>
      </c>
      <c r="B273" s="149" t="s">
        <v>574</v>
      </c>
      <c r="C273" s="149" t="s">
        <v>763</v>
      </c>
      <c r="D273" s="149">
        <v>605</v>
      </c>
      <c r="E273" s="149">
        <v>0.34591194968553501</v>
      </c>
      <c r="F273" s="149">
        <v>603</v>
      </c>
      <c r="G273" s="149">
        <v>0.34437464306110799</v>
      </c>
      <c r="H273" s="149">
        <v>2</v>
      </c>
      <c r="I273" s="149">
        <v>0.33167495854062901</v>
      </c>
    </row>
    <row r="274" spans="1:9" x14ac:dyDescent="0.2">
      <c r="A274" s="149">
        <v>91</v>
      </c>
      <c r="B274" s="149" t="s">
        <v>574</v>
      </c>
      <c r="C274" s="149" t="s">
        <v>764</v>
      </c>
      <c r="D274" s="149">
        <v>186</v>
      </c>
      <c r="E274" s="149">
        <v>0.106346483704974</v>
      </c>
      <c r="F274" s="149">
        <v>184</v>
      </c>
      <c r="G274" s="149">
        <v>0.10508280982295801</v>
      </c>
      <c r="H274" s="149">
        <v>2</v>
      </c>
      <c r="I274" s="149">
        <v>1.0869565217391399</v>
      </c>
    </row>
    <row r="275" spans="1:9" x14ac:dyDescent="0.2">
      <c r="A275" s="149">
        <v>97</v>
      </c>
      <c r="B275" s="149" t="s">
        <v>599</v>
      </c>
      <c r="C275" s="149" t="s">
        <v>767</v>
      </c>
      <c r="D275" s="149">
        <v>75</v>
      </c>
      <c r="E275" s="149">
        <v>8.3759576511581197E-4</v>
      </c>
      <c r="F275" s="149">
        <v>73</v>
      </c>
      <c r="G275" s="149">
        <v>8.2350950420215501E-4</v>
      </c>
      <c r="H275" s="149">
        <v>2</v>
      </c>
      <c r="I275" s="149">
        <v>2.7397260273972699</v>
      </c>
    </row>
    <row r="276" spans="1:9" x14ac:dyDescent="0.2">
      <c r="A276" s="149">
        <v>1</v>
      </c>
      <c r="B276" s="149" t="s">
        <v>521</v>
      </c>
      <c r="C276" s="149" t="s">
        <v>763</v>
      </c>
      <c r="D276" s="149">
        <v>2457</v>
      </c>
      <c r="E276" s="149">
        <v>0.50806451612903203</v>
      </c>
      <c r="F276" s="149">
        <v>2456</v>
      </c>
      <c r="G276" s="149">
        <v>0.50701899256812599</v>
      </c>
      <c r="H276" s="149">
        <v>1</v>
      </c>
      <c r="I276" s="149">
        <v>4.0716612377855697E-2</v>
      </c>
    </row>
    <row r="277" spans="1:9" x14ac:dyDescent="0.2">
      <c r="A277" s="149">
        <v>1</v>
      </c>
      <c r="B277" s="149" t="s">
        <v>521</v>
      </c>
      <c r="C277" s="149" t="s">
        <v>761</v>
      </c>
      <c r="D277" s="149">
        <v>68</v>
      </c>
      <c r="E277" s="149">
        <v>1.40612076095947E-2</v>
      </c>
      <c r="F277" s="149">
        <v>67</v>
      </c>
      <c r="G277" s="149">
        <v>1.3831544178364999E-2</v>
      </c>
      <c r="H277" s="149">
        <v>1</v>
      </c>
      <c r="I277" s="149">
        <v>1.4925373134328399</v>
      </c>
    </row>
    <row r="278" spans="1:9" x14ac:dyDescent="0.2">
      <c r="A278" s="149">
        <v>10</v>
      </c>
      <c r="B278" s="149" t="s">
        <v>484</v>
      </c>
      <c r="C278" s="149" t="s">
        <v>760</v>
      </c>
      <c r="D278" s="149">
        <v>16</v>
      </c>
      <c r="E278" s="149">
        <v>0.25396825396825401</v>
      </c>
      <c r="F278" s="149">
        <v>15</v>
      </c>
      <c r="G278" s="149">
        <v>0.241935483870968</v>
      </c>
      <c r="H278" s="149">
        <v>1</v>
      </c>
      <c r="I278" s="149">
        <v>6.6666666666666696</v>
      </c>
    </row>
    <row r="279" spans="1:9" x14ac:dyDescent="0.2">
      <c r="A279" s="149">
        <v>10</v>
      </c>
      <c r="B279" s="149" t="s">
        <v>484</v>
      </c>
      <c r="C279" s="149" t="s">
        <v>766</v>
      </c>
      <c r="D279" s="149">
        <v>22</v>
      </c>
      <c r="E279" s="149">
        <v>0.34920634920634902</v>
      </c>
      <c r="F279" s="149">
        <v>21</v>
      </c>
      <c r="G279" s="149">
        <v>0.33870967741935498</v>
      </c>
      <c r="H279" s="149">
        <v>1</v>
      </c>
      <c r="I279" s="149">
        <v>4.7619047619047699</v>
      </c>
    </row>
    <row r="280" spans="1:9" x14ac:dyDescent="0.2">
      <c r="A280" s="149">
        <v>101</v>
      </c>
      <c r="B280" s="149" t="s">
        <v>557</v>
      </c>
      <c r="C280" s="149" t="s">
        <v>768</v>
      </c>
      <c r="D280" s="149">
        <v>28</v>
      </c>
      <c r="E280" s="149">
        <v>9.44605627150665E-4</v>
      </c>
      <c r="F280" s="149">
        <v>27</v>
      </c>
      <c r="G280" s="149">
        <v>9.0555406493158001E-4</v>
      </c>
      <c r="H280" s="149">
        <v>1</v>
      </c>
      <c r="I280" s="149">
        <v>3.7037037037037002</v>
      </c>
    </row>
    <row r="281" spans="1:9" x14ac:dyDescent="0.2">
      <c r="A281" s="149">
        <v>102</v>
      </c>
      <c r="B281" s="149" t="s">
        <v>553</v>
      </c>
      <c r="C281" s="149" t="s">
        <v>761</v>
      </c>
      <c r="D281" s="149">
        <v>127</v>
      </c>
      <c r="E281" s="149">
        <v>0.13410770855332599</v>
      </c>
      <c r="F281" s="149">
        <v>126</v>
      </c>
      <c r="G281" s="149">
        <v>0.13375796178343899</v>
      </c>
      <c r="H281" s="149">
        <v>1</v>
      </c>
      <c r="I281" s="149">
        <v>0.79365079365079105</v>
      </c>
    </row>
    <row r="282" spans="1:9" x14ac:dyDescent="0.2">
      <c r="A282" s="149">
        <v>102</v>
      </c>
      <c r="B282" s="149" t="s">
        <v>553</v>
      </c>
      <c r="C282" s="149" t="s">
        <v>765</v>
      </c>
      <c r="D282" s="149">
        <v>31</v>
      </c>
      <c r="E282" s="149">
        <v>3.2734952481520599E-2</v>
      </c>
      <c r="F282" s="149">
        <v>30</v>
      </c>
      <c r="G282" s="149">
        <v>3.1847133757961797E-2</v>
      </c>
      <c r="H282" s="149">
        <v>1</v>
      </c>
      <c r="I282" s="149">
        <v>3.3333333333333401</v>
      </c>
    </row>
    <row r="283" spans="1:9" x14ac:dyDescent="0.2">
      <c r="A283" s="149">
        <v>103</v>
      </c>
      <c r="B283" s="149" t="s">
        <v>552</v>
      </c>
      <c r="C283" s="149" t="s">
        <v>762</v>
      </c>
      <c r="D283" s="149">
        <v>136</v>
      </c>
      <c r="E283" s="149">
        <v>0.31554524361948999</v>
      </c>
      <c r="F283" s="149">
        <v>135</v>
      </c>
      <c r="G283" s="149">
        <v>0.31468531468531502</v>
      </c>
      <c r="H283" s="149">
        <v>1</v>
      </c>
      <c r="I283" s="149">
        <v>0.74074074074073104</v>
      </c>
    </row>
    <row r="284" spans="1:9" x14ac:dyDescent="0.2">
      <c r="A284" s="149">
        <v>103</v>
      </c>
      <c r="B284" s="149" t="s">
        <v>552</v>
      </c>
      <c r="C284" s="149" t="s">
        <v>760</v>
      </c>
      <c r="D284" s="149">
        <v>52</v>
      </c>
      <c r="E284" s="149">
        <v>0.120649651972158</v>
      </c>
      <c r="F284" s="149">
        <v>51</v>
      </c>
      <c r="G284" s="149">
        <v>0.11888111888111901</v>
      </c>
      <c r="H284" s="149">
        <v>1</v>
      </c>
      <c r="I284" s="149">
        <v>1.9607843137254799</v>
      </c>
    </row>
    <row r="285" spans="1:9" x14ac:dyDescent="0.2">
      <c r="A285" s="149">
        <v>103</v>
      </c>
      <c r="B285" s="149" t="s">
        <v>552</v>
      </c>
      <c r="C285" s="149" t="s">
        <v>761</v>
      </c>
      <c r="D285" s="149">
        <v>116</v>
      </c>
      <c r="E285" s="149">
        <v>0.26914153132250601</v>
      </c>
      <c r="F285" s="149">
        <v>115</v>
      </c>
      <c r="G285" s="149">
        <v>0.26806526806526798</v>
      </c>
      <c r="H285" s="149">
        <v>1</v>
      </c>
      <c r="I285" s="149">
        <v>0.86956521739129899</v>
      </c>
    </row>
    <row r="286" spans="1:9" x14ac:dyDescent="0.2">
      <c r="A286" s="149">
        <v>104</v>
      </c>
      <c r="B286" s="149" t="s">
        <v>527</v>
      </c>
      <c r="C286" s="149" t="s">
        <v>766</v>
      </c>
      <c r="D286" s="149">
        <v>9</v>
      </c>
      <c r="E286" s="149">
        <v>0.1875</v>
      </c>
      <c r="F286" s="149">
        <v>8</v>
      </c>
      <c r="G286" s="149">
        <v>0.16666666666666699</v>
      </c>
      <c r="H286" s="149">
        <v>1</v>
      </c>
      <c r="I286" s="149">
        <v>12.5</v>
      </c>
    </row>
    <row r="287" spans="1:9" x14ac:dyDescent="0.2">
      <c r="A287" s="149">
        <v>108</v>
      </c>
      <c r="B287" s="149" t="s">
        <v>515</v>
      </c>
      <c r="C287" s="149" t="s">
        <v>765</v>
      </c>
      <c r="D287" s="149">
        <v>54</v>
      </c>
      <c r="E287" s="149">
        <v>1.5224133070200201E-2</v>
      </c>
      <c r="F287" s="149">
        <v>53</v>
      </c>
      <c r="G287" s="149">
        <v>1.60849772382398E-2</v>
      </c>
      <c r="H287" s="149">
        <v>1</v>
      </c>
      <c r="I287" s="149">
        <v>1.88679245283019</v>
      </c>
    </row>
    <row r="288" spans="1:9" x14ac:dyDescent="0.2">
      <c r="A288" s="149">
        <v>109</v>
      </c>
      <c r="B288" s="149" t="s">
        <v>577</v>
      </c>
      <c r="C288" s="149" t="s">
        <v>766</v>
      </c>
      <c r="D288" s="149">
        <v>19</v>
      </c>
      <c r="E288" s="149">
        <v>1.49253731343284E-2</v>
      </c>
      <c r="F288" s="149">
        <v>18</v>
      </c>
      <c r="G288" s="149">
        <v>1.4285714285714299E-2</v>
      </c>
      <c r="H288" s="149">
        <v>1</v>
      </c>
      <c r="I288" s="149">
        <v>5.5555555555555598</v>
      </c>
    </row>
    <row r="289" spans="1:9" x14ac:dyDescent="0.2">
      <c r="A289" s="149">
        <v>109</v>
      </c>
      <c r="B289" s="149" t="s">
        <v>577</v>
      </c>
      <c r="C289" s="149" t="s">
        <v>761</v>
      </c>
      <c r="D289" s="149">
        <v>45</v>
      </c>
      <c r="E289" s="149">
        <v>3.5349567949725103E-2</v>
      </c>
      <c r="F289" s="149">
        <v>44</v>
      </c>
      <c r="G289" s="149">
        <v>3.4920634920634901E-2</v>
      </c>
      <c r="H289" s="149">
        <v>1</v>
      </c>
      <c r="I289" s="149">
        <v>2.2727272727272698</v>
      </c>
    </row>
    <row r="290" spans="1:9" x14ac:dyDescent="0.2">
      <c r="A290" s="149">
        <v>109</v>
      </c>
      <c r="B290" s="149" t="s">
        <v>577</v>
      </c>
      <c r="C290" s="149" t="s">
        <v>764</v>
      </c>
      <c r="D290" s="149">
        <v>7</v>
      </c>
      <c r="E290" s="149">
        <v>5.4988216810683398E-3</v>
      </c>
      <c r="F290" s="149">
        <v>6</v>
      </c>
      <c r="G290" s="149">
        <v>4.7619047619047597E-3</v>
      </c>
      <c r="H290" s="149">
        <v>1</v>
      </c>
      <c r="I290" s="149">
        <v>16.6666666666667</v>
      </c>
    </row>
    <row r="291" spans="1:9" x14ac:dyDescent="0.2">
      <c r="A291" s="149">
        <v>110</v>
      </c>
      <c r="B291" s="149" t="s">
        <v>569</v>
      </c>
      <c r="C291" s="149" t="s">
        <v>763</v>
      </c>
      <c r="D291" s="149">
        <v>29</v>
      </c>
      <c r="E291" s="149">
        <v>5.6530214424951299E-2</v>
      </c>
      <c r="F291" s="149">
        <v>28</v>
      </c>
      <c r="G291" s="149">
        <v>5.4263565891472902E-2</v>
      </c>
      <c r="H291" s="149">
        <v>1</v>
      </c>
      <c r="I291" s="149">
        <v>3.5714285714285801</v>
      </c>
    </row>
    <row r="292" spans="1:9" x14ac:dyDescent="0.2">
      <c r="A292" s="149">
        <v>110</v>
      </c>
      <c r="B292" s="149" t="s">
        <v>569</v>
      </c>
      <c r="C292" s="149" t="s">
        <v>764</v>
      </c>
      <c r="D292" s="149">
        <v>35</v>
      </c>
      <c r="E292" s="149">
        <v>6.8226120857699801E-2</v>
      </c>
      <c r="F292" s="149">
        <v>34</v>
      </c>
      <c r="G292" s="149">
        <v>6.5891472868217102E-2</v>
      </c>
      <c r="H292" s="149">
        <v>1</v>
      </c>
      <c r="I292" s="149">
        <v>2.94117647058822</v>
      </c>
    </row>
    <row r="293" spans="1:9" x14ac:dyDescent="0.2">
      <c r="A293" s="149">
        <v>111</v>
      </c>
      <c r="B293" s="149" t="s">
        <v>509</v>
      </c>
      <c r="C293" s="149" t="s">
        <v>760</v>
      </c>
      <c r="D293" s="149">
        <v>84</v>
      </c>
      <c r="E293" s="149">
        <v>4.6002190580503803E-2</v>
      </c>
      <c r="F293" s="149">
        <v>83</v>
      </c>
      <c r="G293" s="149">
        <v>4.6394633873672403E-2</v>
      </c>
      <c r="H293" s="149">
        <v>1</v>
      </c>
      <c r="I293" s="149">
        <v>1.2048192771084301</v>
      </c>
    </row>
    <row r="294" spans="1:9" x14ac:dyDescent="0.2">
      <c r="A294" s="149">
        <v>112</v>
      </c>
      <c r="B294" s="149" t="s">
        <v>510</v>
      </c>
      <c r="C294" s="149" t="s">
        <v>762</v>
      </c>
      <c r="D294" s="149">
        <v>68</v>
      </c>
      <c r="E294" s="149">
        <v>0.202380952380952</v>
      </c>
      <c r="F294" s="149">
        <v>67</v>
      </c>
      <c r="G294" s="149">
        <v>0.20807453416149099</v>
      </c>
      <c r="H294" s="149">
        <v>1</v>
      </c>
      <c r="I294" s="149">
        <v>1.4925373134328399</v>
      </c>
    </row>
    <row r="295" spans="1:9" x14ac:dyDescent="0.2">
      <c r="A295" s="149">
        <v>112</v>
      </c>
      <c r="B295" s="149" t="s">
        <v>510</v>
      </c>
      <c r="C295" s="149" t="s">
        <v>766</v>
      </c>
      <c r="D295" s="149">
        <v>8</v>
      </c>
      <c r="E295" s="149">
        <v>2.3809523809523801E-2</v>
      </c>
      <c r="F295" s="149">
        <v>7</v>
      </c>
      <c r="G295" s="149">
        <v>2.1739130434782601E-2</v>
      </c>
      <c r="H295" s="149">
        <v>1</v>
      </c>
      <c r="I295" s="149">
        <v>14.285714285714301</v>
      </c>
    </row>
    <row r="296" spans="1:9" x14ac:dyDescent="0.2">
      <c r="A296" s="149">
        <v>113</v>
      </c>
      <c r="B296" s="149" t="s">
        <v>547</v>
      </c>
      <c r="C296" s="149" t="s">
        <v>760</v>
      </c>
      <c r="D296" s="149">
        <v>162</v>
      </c>
      <c r="E296" s="149">
        <v>3.6527621195039502E-2</v>
      </c>
      <c r="F296" s="149">
        <v>161</v>
      </c>
      <c r="G296" s="149">
        <v>3.6441828881847001E-2</v>
      </c>
      <c r="H296" s="149">
        <v>1</v>
      </c>
      <c r="I296" s="149">
        <v>0.62111801242234999</v>
      </c>
    </row>
    <row r="297" spans="1:9" x14ac:dyDescent="0.2">
      <c r="A297" s="149">
        <v>113</v>
      </c>
      <c r="B297" s="149" t="s">
        <v>547</v>
      </c>
      <c r="C297" s="149" t="s">
        <v>761</v>
      </c>
      <c r="D297" s="149">
        <v>139</v>
      </c>
      <c r="E297" s="149">
        <v>3.1341600901916601E-2</v>
      </c>
      <c r="F297" s="149">
        <v>138</v>
      </c>
      <c r="G297" s="149">
        <v>3.1235853327297398E-2</v>
      </c>
      <c r="H297" s="149">
        <v>1</v>
      </c>
      <c r="I297" s="149">
        <v>0.72463768115942395</v>
      </c>
    </row>
    <row r="298" spans="1:9" x14ac:dyDescent="0.2">
      <c r="A298" s="149">
        <v>113</v>
      </c>
      <c r="B298" s="149" t="s">
        <v>547</v>
      </c>
      <c r="C298" s="149" t="s">
        <v>764</v>
      </c>
      <c r="D298" s="149">
        <v>113</v>
      </c>
      <c r="E298" s="149">
        <v>2.5479143179255901E-2</v>
      </c>
      <c r="F298" s="149">
        <v>112</v>
      </c>
      <c r="G298" s="149">
        <v>2.5350837483024E-2</v>
      </c>
      <c r="H298" s="149">
        <v>1</v>
      </c>
      <c r="I298" s="149">
        <v>0.89285714285714002</v>
      </c>
    </row>
    <row r="299" spans="1:9" x14ac:dyDescent="0.2">
      <c r="A299" s="149">
        <v>113</v>
      </c>
      <c r="B299" s="149" t="s">
        <v>547</v>
      </c>
      <c r="C299" s="149" t="s">
        <v>765</v>
      </c>
      <c r="D299" s="149">
        <v>35</v>
      </c>
      <c r="E299" s="149">
        <v>7.8917700112739603E-3</v>
      </c>
      <c r="F299" s="149">
        <v>34</v>
      </c>
      <c r="G299" s="149">
        <v>7.6957899502037097E-3</v>
      </c>
      <c r="H299" s="149">
        <v>1</v>
      </c>
      <c r="I299" s="149">
        <v>2.94117647058822</v>
      </c>
    </row>
    <row r="300" spans="1:9" x14ac:dyDescent="0.2">
      <c r="A300" s="149">
        <v>119</v>
      </c>
      <c r="B300" s="149" t="s">
        <v>512</v>
      </c>
      <c r="C300" s="149" t="s">
        <v>763</v>
      </c>
      <c r="D300" s="149">
        <v>147</v>
      </c>
      <c r="E300" s="149">
        <v>4.5342381246144398E-2</v>
      </c>
      <c r="F300" s="149">
        <v>146</v>
      </c>
      <c r="G300" s="149">
        <v>4.8472775564409001E-2</v>
      </c>
      <c r="H300" s="149">
        <v>1</v>
      </c>
      <c r="I300" s="149">
        <v>0.68493150684931803</v>
      </c>
    </row>
    <row r="301" spans="1:9" x14ac:dyDescent="0.2">
      <c r="A301" s="149">
        <v>12</v>
      </c>
      <c r="B301" s="149" t="s">
        <v>556</v>
      </c>
      <c r="C301" s="149" t="s">
        <v>762</v>
      </c>
      <c r="D301" s="149">
        <v>8</v>
      </c>
      <c r="E301" s="149">
        <v>0.10126582278481</v>
      </c>
      <c r="F301" s="149">
        <v>7</v>
      </c>
      <c r="G301" s="149">
        <v>9.5890410958904104E-2</v>
      </c>
      <c r="H301" s="149">
        <v>1</v>
      </c>
      <c r="I301" s="149">
        <v>14.285714285714301</v>
      </c>
    </row>
    <row r="302" spans="1:9" x14ac:dyDescent="0.2">
      <c r="A302" s="149">
        <v>12</v>
      </c>
      <c r="B302" s="149" t="s">
        <v>556</v>
      </c>
      <c r="C302" s="149" t="s">
        <v>761</v>
      </c>
      <c r="D302" s="149">
        <v>7</v>
      </c>
      <c r="E302" s="149">
        <v>8.8607594936708903E-2</v>
      </c>
      <c r="F302" s="149">
        <v>6</v>
      </c>
      <c r="G302" s="149">
        <v>8.2191780821917804E-2</v>
      </c>
      <c r="H302" s="149">
        <v>1</v>
      </c>
      <c r="I302" s="149">
        <v>16.6666666666667</v>
      </c>
    </row>
    <row r="303" spans="1:9" x14ac:dyDescent="0.2">
      <c r="A303" s="149">
        <v>120</v>
      </c>
      <c r="B303" s="149" t="s">
        <v>602</v>
      </c>
      <c r="C303" s="149" t="s">
        <v>768</v>
      </c>
      <c r="D303" s="149">
        <v>218</v>
      </c>
      <c r="E303" s="149">
        <v>5.2109726830294398E-4</v>
      </c>
      <c r="F303" s="149">
        <v>217</v>
      </c>
      <c r="G303" s="149">
        <v>5.2395209580838298E-4</v>
      </c>
      <c r="H303" s="149">
        <v>1</v>
      </c>
      <c r="I303" s="149">
        <v>0.46082949308756699</v>
      </c>
    </row>
    <row r="304" spans="1:9" x14ac:dyDescent="0.2">
      <c r="A304" s="149">
        <v>122</v>
      </c>
      <c r="B304" s="149" t="s">
        <v>545</v>
      </c>
      <c r="C304" s="149" t="s">
        <v>760</v>
      </c>
      <c r="D304" s="149">
        <v>20</v>
      </c>
      <c r="E304" s="149">
        <v>0.44444444444444398</v>
      </c>
      <c r="F304" s="149">
        <v>19</v>
      </c>
      <c r="G304" s="149">
        <v>0.38</v>
      </c>
      <c r="H304" s="149">
        <v>1</v>
      </c>
      <c r="I304" s="149">
        <v>5.2631578947368398</v>
      </c>
    </row>
    <row r="305" spans="1:9" x14ac:dyDescent="0.2">
      <c r="A305" s="149">
        <v>123</v>
      </c>
      <c r="B305" s="149" t="s">
        <v>513</v>
      </c>
      <c r="C305" s="149" t="s">
        <v>765</v>
      </c>
      <c r="D305" s="149">
        <v>58</v>
      </c>
      <c r="E305" s="149">
        <v>2.1113942482708401E-2</v>
      </c>
      <c r="F305" s="149">
        <v>57</v>
      </c>
      <c r="G305" s="149">
        <v>1.9641626464507199E-2</v>
      </c>
      <c r="H305" s="149">
        <v>1</v>
      </c>
      <c r="I305" s="149">
        <v>1.7543859649122899</v>
      </c>
    </row>
    <row r="306" spans="1:9" x14ac:dyDescent="0.2">
      <c r="A306" s="149">
        <v>125</v>
      </c>
      <c r="B306" s="149" t="s">
        <v>526</v>
      </c>
      <c r="C306" s="149" t="s">
        <v>764</v>
      </c>
      <c r="D306" s="149">
        <v>206</v>
      </c>
      <c r="E306" s="149">
        <v>0.31692307692307697</v>
      </c>
      <c r="F306" s="149">
        <v>205</v>
      </c>
      <c r="G306" s="149">
        <v>0.31490015360983098</v>
      </c>
      <c r="H306" s="149">
        <v>1</v>
      </c>
      <c r="I306" s="149">
        <v>0.48780487804878098</v>
      </c>
    </row>
    <row r="307" spans="1:9" x14ac:dyDescent="0.2">
      <c r="A307" s="149">
        <v>15</v>
      </c>
      <c r="B307" s="149" t="s">
        <v>590</v>
      </c>
      <c r="C307" s="149" t="s">
        <v>768</v>
      </c>
      <c r="D307" s="149">
        <v>36</v>
      </c>
      <c r="E307" s="149">
        <v>3.1347962382445101E-3</v>
      </c>
      <c r="F307" s="149">
        <v>35</v>
      </c>
      <c r="G307" s="149">
        <v>3.1283518055059E-3</v>
      </c>
      <c r="H307" s="149">
        <v>1</v>
      </c>
      <c r="I307" s="149">
        <v>2.8571428571428501</v>
      </c>
    </row>
    <row r="308" spans="1:9" x14ac:dyDescent="0.2">
      <c r="A308" s="149">
        <v>17</v>
      </c>
      <c r="B308" s="149" t="s">
        <v>487</v>
      </c>
      <c r="C308" s="149" t="s">
        <v>761</v>
      </c>
      <c r="D308" s="149">
        <v>133</v>
      </c>
      <c r="E308" s="149">
        <v>0.35752688172043001</v>
      </c>
      <c r="F308" s="149">
        <v>132</v>
      </c>
      <c r="G308" s="149">
        <v>0.36363636363636398</v>
      </c>
      <c r="H308" s="149">
        <v>1</v>
      </c>
      <c r="I308" s="149">
        <v>0.75757575757575701</v>
      </c>
    </row>
    <row r="309" spans="1:9" x14ac:dyDescent="0.2">
      <c r="A309" s="149">
        <v>18</v>
      </c>
      <c r="B309" s="149" t="s">
        <v>594</v>
      </c>
      <c r="C309" s="149" t="s">
        <v>765</v>
      </c>
      <c r="D309" s="149">
        <v>244</v>
      </c>
      <c r="E309" s="149">
        <v>5.13792377342598E-2</v>
      </c>
      <c r="F309" s="149">
        <v>243</v>
      </c>
      <c r="G309" s="149">
        <v>5.1900897052541597E-2</v>
      </c>
      <c r="H309" s="149">
        <v>1</v>
      </c>
      <c r="I309" s="149">
        <v>0.41152263374486497</v>
      </c>
    </row>
    <row r="310" spans="1:9" x14ac:dyDescent="0.2">
      <c r="A310" s="149">
        <v>2</v>
      </c>
      <c r="B310" s="149" t="s">
        <v>579</v>
      </c>
      <c r="C310" s="149" t="s">
        <v>764</v>
      </c>
      <c r="D310" s="149">
        <v>145</v>
      </c>
      <c r="E310" s="149">
        <v>2.79007119492015E-2</v>
      </c>
      <c r="F310" s="149">
        <v>144</v>
      </c>
      <c r="G310" s="149">
        <v>2.7777777777777801E-2</v>
      </c>
      <c r="H310" s="149">
        <v>1</v>
      </c>
      <c r="I310" s="149">
        <v>0.69444444444444198</v>
      </c>
    </row>
    <row r="311" spans="1:9" x14ac:dyDescent="0.2">
      <c r="A311" s="149">
        <v>2</v>
      </c>
      <c r="B311" s="149" t="s">
        <v>579</v>
      </c>
      <c r="C311" s="149" t="s">
        <v>765</v>
      </c>
      <c r="D311" s="149">
        <v>89</v>
      </c>
      <c r="E311" s="149">
        <v>1.7125264575716798E-2</v>
      </c>
      <c r="F311" s="149">
        <v>88</v>
      </c>
      <c r="G311" s="149">
        <v>1.6975308641975301E-2</v>
      </c>
      <c r="H311" s="149">
        <v>1</v>
      </c>
      <c r="I311" s="149">
        <v>1.13636363636365</v>
      </c>
    </row>
    <row r="312" spans="1:9" x14ac:dyDescent="0.2">
      <c r="A312" s="149">
        <v>20</v>
      </c>
      <c r="B312" s="149" t="s">
        <v>570</v>
      </c>
      <c r="C312" s="149" t="s">
        <v>762</v>
      </c>
      <c r="D312" s="149">
        <v>14</v>
      </c>
      <c r="E312" s="149">
        <v>5.5118110236220499E-2</v>
      </c>
      <c r="F312" s="149">
        <v>13</v>
      </c>
      <c r="G312" s="149">
        <v>5.1383399209486202E-2</v>
      </c>
      <c r="H312" s="149">
        <v>1</v>
      </c>
      <c r="I312" s="149">
        <v>7.6923076923076898</v>
      </c>
    </row>
    <row r="313" spans="1:9" x14ac:dyDescent="0.2">
      <c r="A313" s="149">
        <v>20</v>
      </c>
      <c r="B313" s="149" t="s">
        <v>570</v>
      </c>
      <c r="C313" s="149" t="s">
        <v>760</v>
      </c>
      <c r="D313" s="149">
        <v>37</v>
      </c>
      <c r="E313" s="149">
        <v>0.145669291338583</v>
      </c>
      <c r="F313" s="149">
        <v>36</v>
      </c>
      <c r="G313" s="149">
        <v>0.142292490118577</v>
      </c>
      <c r="H313" s="149">
        <v>1</v>
      </c>
      <c r="I313" s="149">
        <v>2.7777777777777701</v>
      </c>
    </row>
    <row r="314" spans="1:9" x14ac:dyDescent="0.2">
      <c r="A314" s="149">
        <v>21</v>
      </c>
      <c r="B314" s="149" t="s">
        <v>571</v>
      </c>
      <c r="C314" s="149" t="s">
        <v>766</v>
      </c>
      <c r="D314" s="149">
        <v>15</v>
      </c>
      <c r="E314" s="149">
        <v>5.5045871559632996E-3</v>
      </c>
      <c r="F314" s="149">
        <v>14</v>
      </c>
      <c r="G314" s="149">
        <v>5.5467511885895398E-3</v>
      </c>
      <c r="H314" s="149">
        <v>1</v>
      </c>
      <c r="I314" s="149">
        <v>7.1428571428571397</v>
      </c>
    </row>
    <row r="315" spans="1:9" x14ac:dyDescent="0.2">
      <c r="A315" s="149">
        <v>22</v>
      </c>
      <c r="B315" s="149" t="s">
        <v>490</v>
      </c>
      <c r="C315" s="149" t="s">
        <v>765</v>
      </c>
      <c r="D315" s="149">
        <v>44</v>
      </c>
      <c r="E315" s="149">
        <v>1.79372197309417E-2</v>
      </c>
      <c r="F315" s="149">
        <v>43</v>
      </c>
      <c r="G315" s="149">
        <v>1.7879417879417901E-2</v>
      </c>
      <c r="H315" s="149">
        <v>1</v>
      </c>
      <c r="I315" s="149">
        <v>2.32558139534884</v>
      </c>
    </row>
    <row r="316" spans="1:9" x14ac:dyDescent="0.2">
      <c r="A316" s="149">
        <v>24</v>
      </c>
      <c r="B316" s="149" t="s">
        <v>481</v>
      </c>
      <c r="C316" s="149" t="s">
        <v>762</v>
      </c>
      <c r="D316" s="149">
        <v>171</v>
      </c>
      <c r="E316" s="149">
        <v>7.6067615658362994E-2</v>
      </c>
      <c r="F316" s="149">
        <v>170</v>
      </c>
      <c r="G316" s="149">
        <v>7.6199013895114298E-2</v>
      </c>
      <c r="H316" s="149">
        <v>1</v>
      </c>
      <c r="I316" s="149">
        <v>0.58823529411764497</v>
      </c>
    </row>
    <row r="317" spans="1:9" x14ac:dyDescent="0.2">
      <c r="A317" s="149">
        <v>26</v>
      </c>
      <c r="B317" s="149" t="s">
        <v>520</v>
      </c>
      <c r="C317" s="149" t="s">
        <v>766</v>
      </c>
      <c r="D317" s="149">
        <v>9</v>
      </c>
      <c r="E317" s="149">
        <v>7.69230769230769E-2</v>
      </c>
      <c r="F317" s="149">
        <v>8</v>
      </c>
      <c r="G317" s="149">
        <v>6.9565217391304293E-2</v>
      </c>
      <c r="H317" s="149">
        <v>1</v>
      </c>
      <c r="I317" s="149">
        <v>12.5</v>
      </c>
    </row>
    <row r="318" spans="1:9" x14ac:dyDescent="0.2">
      <c r="A318" s="149">
        <v>26</v>
      </c>
      <c r="B318" s="149" t="s">
        <v>520</v>
      </c>
      <c r="C318" s="149" t="s">
        <v>761</v>
      </c>
      <c r="D318" s="149">
        <v>27</v>
      </c>
      <c r="E318" s="149">
        <v>0.230769230769231</v>
      </c>
      <c r="F318" s="149">
        <v>26</v>
      </c>
      <c r="G318" s="149">
        <v>0.22608695652173899</v>
      </c>
      <c r="H318" s="149">
        <v>1</v>
      </c>
      <c r="I318" s="149">
        <v>3.8461538461538498</v>
      </c>
    </row>
    <row r="319" spans="1:9" x14ac:dyDescent="0.2">
      <c r="A319" s="149">
        <v>29</v>
      </c>
      <c r="B319" s="149" t="s">
        <v>564</v>
      </c>
      <c r="C319" s="149" t="s">
        <v>763</v>
      </c>
      <c r="D319" s="149">
        <v>17</v>
      </c>
      <c r="E319" s="149">
        <v>9.1397849462365593E-2</v>
      </c>
      <c r="F319" s="149">
        <v>16</v>
      </c>
      <c r="G319" s="149">
        <v>8.7912087912087905E-2</v>
      </c>
      <c r="H319" s="149">
        <v>1</v>
      </c>
      <c r="I319" s="149">
        <v>6.25</v>
      </c>
    </row>
    <row r="320" spans="1:9" x14ac:dyDescent="0.2">
      <c r="A320" s="149">
        <v>29</v>
      </c>
      <c r="B320" s="149" t="s">
        <v>564</v>
      </c>
      <c r="C320" s="149" t="s">
        <v>761</v>
      </c>
      <c r="D320" s="149">
        <v>29</v>
      </c>
      <c r="E320" s="149">
        <v>0.15591397849462399</v>
      </c>
      <c r="F320" s="149">
        <v>28</v>
      </c>
      <c r="G320" s="149">
        <v>0.15384615384615399</v>
      </c>
      <c r="H320" s="149">
        <v>1</v>
      </c>
      <c r="I320" s="149">
        <v>3.5714285714285801</v>
      </c>
    </row>
    <row r="321" spans="1:9" x14ac:dyDescent="0.2">
      <c r="A321" s="149">
        <v>3</v>
      </c>
      <c r="B321" s="149" t="s">
        <v>589</v>
      </c>
      <c r="C321" s="149" t="s">
        <v>761</v>
      </c>
      <c r="D321" s="149">
        <v>203</v>
      </c>
      <c r="E321" s="149">
        <v>0.14019337016574601</v>
      </c>
      <c r="F321" s="149">
        <v>202</v>
      </c>
      <c r="G321" s="149">
        <v>0.14316087880935499</v>
      </c>
      <c r="H321" s="149">
        <v>1</v>
      </c>
      <c r="I321" s="149">
        <v>0.49504950495049499</v>
      </c>
    </row>
    <row r="322" spans="1:9" x14ac:dyDescent="0.2">
      <c r="A322" s="149">
        <v>3</v>
      </c>
      <c r="B322" s="149" t="s">
        <v>589</v>
      </c>
      <c r="C322" s="149" t="s">
        <v>764</v>
      </c>
      <c r="D322" s="149">
        <v>31</v>
      </c>
      <c r="E322" s="149">
        <v>2.1408839779005501E-2</v>
      </c>
      <c r="F322" s="149">
        <v>30</v>
      </c>
      <c r="G322" s="149">
        <v>2.1261516654854699E-2</v>
      </c>
      <c r="H322" s="149">
        <v>1</v>
      </c>
      <c r="I322" s="149">
        <v>3.3333333333333401</v>
      </c>
    </row>
    <row r="323" spans="1:9" x14ac:dyDescent="0.2">
      <c r="A323" s="149">
        <v>32</v>
      </c>
      <c r="B323" s="149" t="s">
        <v>489</v>
      </c>
      <c r="C323" s="149" t="s">
        <v>761</v>
      </c>
      <c r="D323" s="149">
        <v>41</v>
      </c>
      <c r="E323" s="149">
        <v>0.286713286713287</v>
      </c>
      <c r="F323" s="149">
        <v>40</v>
      </c>
      <c r="G323" s="149">
        <v>0.27586206896551702</v>
      </c>
      <c r="H323" s="149">
        <v>1</v>
      </c>
      <c r="I323" s="149">
        <v>2.4999999999999898</v>
      </c>
    </row>
    <row r="324" spans="1:9" x14ac:dyDescent="0.2">
      <c r="A324" s="149">
        <v>33</v>
      </c>
      <c r="B324" s="149" t="s">
        <v>492</v>
      </c>
      <c r="C324" s="149" t="s">
        <v>762</v>
      </c>
      <c r="D324" s="149">
        <v>145</v>
      </c>
      <c r="E324" s="149">
        <v>0.19781718963165101</v>
      </c>
      <c r="F324" s="149">
        <v>144</v>
      </c>
      <c r="G324" s="149">
        <v>0.198895027624309</v>
      </c>
      <c r="H324" s="149">
        <v>1</v>
      </c>
      <c r="I324" s="149">
        <v>0.69444444444444198</v>
      </c>
    </row>
    <row r="325" spans="1:9" x14ac:dyDescent="0.2">
      <c r="A325" s="149">
        <v>35</v>
      </c>
      <c r="B325" s="149" t="s">
        <v>496</v>
      </c>
      <c r="C325" s="149" t="s">
        <v>762</v>
      </c>
      <c r="D325" s="149">
        <v>501</v>
      </c>
      <c r="E325" s="149">
        <v>0.154677369558506</v>
      </c>
      <c r="F325" s="149">
        <v>500</v>
      </c>
      <c r="G325" s="149">
        <v>0.16015374759769399</v>
      </c>
      <c r="H325" s="149">
        <v>1</v>
      </c>
      <c r="I325" s="149">
        <v>0.2</v>
      </c>
    </row>
    <row r="326" spans="1:9" x14ac:dyDescent="0.2">
      <c r="A326" s="149">
        <v>36</v>
      </c>
      <c r="B326" s="149" t="s">
        <v>497</v>
      </c>
      <c r="C326" s="149" t="s">
        <v>766</v>
      </c>
      <c r="D326" s="149">
        <v>29</v>
      </c>
      <c r="E326" s="149">
        <v>4.4478527607361998E-2</v>
      </c>
      <c r="F326" s="149">
        <v>28</v>
      </c>
      <c r="G326" s="149">
        <v>4.4515103338632699E-2</v>
      </c>
      <c r="H326" s="149">
        <v>1</v>
      </c>
      <c r="I326" s="149">
        <v>3.5714285714285801</v>
      </c>
    </row>
    <row r="327" spans="1:9" x14ac:dyDescent="0.2">
      <c r="A327" s="149">
        <v>37</v>
      </c>
      <c r="B327" s="149" t="s">
        <v>494</v>
      </c>
      <c r="C327" s="149" t="s">
        <v>768</v>
      </c>
      <c r="D327" s="149">
        <v>26</v>
      </c>
      <c r="E327" s="149">
        <v>1.03503184713376E-2</v>
      </c>
      <c r="F327" s="149">
        <v>25</v>
      </c>
      <c r="G327" s="149">
        <v>1.00160256410256E-2</v>
      </c>
      <c r="H327" s="149">
        <v>1</v>
      </c>
      <c r="I327" s="149">
        <v>4</v>
      </c>
    </row>
    <row r="328" spans="1:9" x14ac:dyDescent="0.2">
      <c r="A328" s="149">
        <v>4</v>
      </c>
      <c r="B328" s="149" t="s">
        <v>518</v>
      </c>
      <c r="C328" s="149" t="s">
        <v>762</v>
      </c>
      <c r="D328" s="149">
        <v>29</v>
      </c>
      <c r="E328" s="149">
        <v>0.76315789473684204</v>
      </c>
      <c r="F328" s="149">
        <v>28</v>
      </c>
      <c r="G328" s="149">
        <v>0.75675675675675702</v>
      </c>
      <c r="H328" s="149">
        <v>1</v>
      </c>
      <c r="I328" s="149">
        <v>3.5714285714285801</v>
      </c>
    </row>
    <row r="329" spans="1:9" x14ac:dyDescent="0.2">
      <c r="A329" s="149">
        <v>40</v>
      </c>
      <c r="B329" s="149" t="s">
        <v>498</v>
      </c>
      <c r="C329" s="149" t="s">
        <v>767</v>
      </c>
      <c r="D329" s="149">
        <v>91</v>
      </c>
      <c r="E329" s="149">
        <v>0.43333333333333302</v>
      </c>
      <c r="F329" s="149">
        <v>90</v>
      </c>
      <c r="G329" s="149">
        <v>0.434782608695652</v>
      </c>
      <c r="H329" s="149">
        <v>1</v>
      </c>
      <c r="I329" s="149">
        <v>1.1111111111111101</v>
      </c>
    </row>
    <row r="330" spans="1:9" x14ac:dyDescent="0.2">
      <c r="A330" s="149">
        <v>42</v>
      </c>
      <c r="B330" s="149" t="s">
        <v>525</v>
      </c>
      <c r="C330" s="149" t="s">
        <v>766</v>
      </c>
      <c r="D330" s="149">
        <v>17</v>
      </c>
      <c r="E330" s="149">
        <v>5.5555555555555601E-2</v>
      </c>
      <c r="F330" s="149">
        <v>16</v>
      </c>
      <c r="G330" s="149">
        <v>5.4237288135593198E-2</v>
      </c>
      <c r="H330" s="149">
        <v>1</v>
      </c>
      <c r="I330" s="149">
        <v>6.25</v>
      </c>
    </row>
    <row r="331" spans="1:9" x14ac:dyDescent="0.2">
      <c r="A331" s="149">
        <v>43</v>
      </c>
      <c r="B331" s="149" t="s">
        <v>584</v>
      </c>
      <c r="C331" s="149" t="s">
        <v>763</v>
      </c>
      <c r="D331" s="149">
        <v>40</v>
      </c>
      <c r="E331" s="149">
        <v>1.4738393515106901E-2</v>
      </c>
      <c r="F331" s="149">
        <v>39</v>
      </c>
      <c r="G331" s="149">
        <v>1.43911439114391E-2</v>
      </c>
      <c r="H331" s="149">
        <v>1</v>
      </c>
      <c r="I331" s="149">
        <v>2.5641025641025501</v>
      </c>
    </row>
    <row r="332" spans="1:9" x14ac:dyDescent="0.2">
      <c r="A332" s="149">
        <v>43</v>
      </c>
      <c r="B332" s="149" t="s">
        <v>584</v>
      </c>
      <c r="C332" s="149" t="s">
        <v>764</v>
      </c>
      <c r="D332" s="149">
        <v>123</v>
      </c>
      <c r="E332" s="149">
        <v>4.5320560058953602E-2</v>
      </c>
      <c r="F332" s="149">
        <v>122</v>
      </c>
      <c r="G332" s="149">
        <v>4.5018450184501797E-2</v>
      </c>
      <c r="H332" s="149">
        <v>1</v>
      </c>
      <c r="I332" s="149">
        <v>0.81967213114753101</v>
      </c>
    </row>
    <row r="333" spans="1:9" x14ac:dyDescent="0.2">
      <c r="A333" s="149">
        <v>44</v>
      </c>
      <c r="B333" s="149" t="s">
        <v>585</v>
      </c>
      <c r="C333" s="149" t="s">
        <v>765</v>
      </c>
      <c r="D333" s="149">
        <v>143</v>
      </c>
      <c r="E333" s="149">
        <v>3.5884567126725199E-2</v>
      </c>
      <c r="F333" s="149">
        <v>142</v>
      </c>
      <c r="G333" s="149">
        <v>3.5750251762336399E-2</v>
      </c>
      <c r="H333" s="149">
        <v>1</v>
      </c>
      <c r="I333" s="149">
        <v>0.70422535211267501</v>
      </c>
    </row>
    <row r="334" spans="1:9" x14ac:dyDescent="0.2">
      <c r="A334" s="149">
        <v>45</v>
      </c>
      <c r="B334" s="149" t="s">
        <v>572</v>
      </c>
      <c r="C334" s="149" t="s">
        <v>766</v>
      </c>
      <c r="D334" s="149">
        <v>21</v>
      </c>
      <c r="E334" s="149">
        <v>4.3209876543209902E-2</v>
      </c>
      <c r="F334" s="149">
        <v>20</v>
      </c>
      <c r="G334" s="149">
        <v>4.1580041580041603E-2</v>
      </c>
      <c r="H334" s="149">
        <v>1</v>
      </c>
      <c r="I334" s="149">
        <v>5</v>
      </c>
    </row>
    <row r="335" spans="1:9" x14ac:dyDescent="0.2">
      <c r="A335" s="149">
        <v>45</v>
      </c>
      <c r="B335" s="149" t="s">
        <v>572</v>
      </c>
      <c r="C335" s="149" t="s">
        <v>764</v>
      </c>
      <c r="D335" s="149">
        <v>186</v>
      </c>
      <c r="E335" s="149">
        <v>0.38271604938271597</v>
      </c>
      <c r="F335" s="149">
        <v>185</v>
      </c>
      <c r="G335" s="149">
        <v>0.38461538461538503</v>
      </c>
      <c r="H335" s="149">
        <v>1</v>
      </c>
      <c r="I335" s="149">
        <v>0.54054054054053502</v>
      </c>
    </row>
    <row r="336" spans="1:9" x14ac:dyDescent="0.2">
      <c r="A336" s="149">
        <v>47</v>
      </c>
      <c r="B336" s="149" t="s">
        <v>563</v>
      </c>
      <c r="C336" s="149" t="s">
        <v>764</v>
      </c>
      <c r="D336" s="149">
        <v>37</v>
      </c>
      <c r="E336" s="149">
        <v>2.8094153378891401E-2</v>
      </c>
      <c r="F336" s="149">
        <v>36</v>
      </c>
      <c r="G336" s="149">
        <v>2.7671022290545699E-2</v>
      </c>
      <c r="H336" s="149">
        <v>1</v>
      </c>
      <c r="I336" s="149">
        <v>2.7777777777777701</v>
      </c>
    </row>
    <row r="337" spans="1:9" x14ac:dyDescent="0.2">
      <c r="A337" s="149">
        <v>53</v>
      </c>
      <c r="B337" s="149" t="s">
        <v>586</v>
      </c>
      <c r="C337" s="149" t="s">
        <v>764</v>
      </c>
      <c r="D337" s="149">
        <v>2889</v>
      </c>
      <c r="E337" s="149">
        <v>8.3584075917139206E-2</v>
      </c>
      <c r="F337" s="149">
        <v>2888</v>
      </c>
      <c r="G337" s="149">
        <v>8.4697049680333203E-2</v>
      </c>
      <c r="H337" s="149">
        <v>1</v>
      </c>
      <c r="I337" s="149">
        <v>3.4626038781171403E-2</v>
      </c>
    </row>
    <row r="338" spans="1:9" x14ac:dyDescent="0.2">
      <c r="A338" s="149">
        <v>54</v>
      </c>
      <c r="B338" s="149" t="s">
        <v>495</v>
      </c>
      <c r="C338" s="149" t="s">
        <v>760</v>
      </c>
      <c r="D338" s="149">
        <v>31</v>
      </c>
      <c r="E338" s="149">
        <v>0.201298701298701</v>
      </c>
      <c r="F338" s="149">
        <v>30</v>
      </c>
      <c r="G338" s="149">
        <v>0.197368421052632</v>
      </c>
      <c r="H338" s="149">
        <v>1</v>
      </c>
      <c r="I338" s="149">
        <v>3.3333333333333401</v>
      </c>
    </row>
    <row r="339" spans="1:9" x14ac:dyDescent="0.2">
      <c r="A339" s="149">
        <v>54</v>
      </c>
      <c r="B339" s="149" t="s">
        <v>495</v>
      </c>
      <c r="C339" s="149" t="s">
        <v>764</v>
      </c>
      <c r="D339" s="149">
        <v>68</v>
      </c>
      <c r="E339" s="149">
        <v>0.44155844155844198</v>
      </c>
      <c r="F339" s="149">
        <v>67</v>
      </c>
      <c r="G339" s="149">
        <v>0.44078947368421101</v>
      </c>
      <c r="H339" s="149">
        <v>1</v>
      </c>
      <c r="I339" s="149">
        <v>1.4925373134328399</v>
      </c>
    </row>
    <row r="340" spans="1:9" x14ac:dyDescent="0.2">
      <c r="A340" s="149">
        <v>55</v>
      </c>
      <c r="B340" s="149" t="s">
        <v>530</v>
      </c>
      <c r="C340" s="149" t="s">
        <v>764</v>
      </c>
      <c r="D340" s="149">
        <v>248</v>
      </c>
      <c r="E340" s="149">
        <v>0.27647714604236301</v>
      </c>
      <c r="F340" s="149">
        <v>247</v>
      </c>
      <c r="G340" s="149">
        <v>0.27444444444444399</v>
      </c>
      <c r="H340" s="149">
        <v>1</v>
      </c>
      <c r="I340" s="149">
        <v>0.40485829959513397</v>
      </c>
    </row>
    <row r="341" spans="1:9" x14ac:dyDescent="0.2">
      <c r="A341" s="149">
        <v>57</v>
      </c>
      <c r="B341" s="149" t="s">
        <v>540</v>
      </c>
      <c r="C341" s="149" t="s">
        <v>760</v>
      </c>
      <c r="D341" s="149">
        <v>22</v>
      </c>
      <c r="E341" s="149">
        <v>0.36666666666666697</v>
      </c>
      <c r="F341" s="149">
        <v>21</v>
      </c>
      <c r="G341" s="149">
        <v>0.34426229508196698</v>
      </c>
      <c r="H341" s="149">
        <v>1</v>
      </c>
      <c r="I341" s="149">
        <v>4.7619047619047699</v>
      </c>
    </row>
    <row r="342" spans="1:9" x14ac:dyDescent="0.2">
      <c r="A342" s="149">
        <v>58</v>
      </c>
      <c r="B342" s="149" t="s">
        <v>519</v>
      </c>
      <c r="C342" s="149" t="s">
        <v>761</v>
      </c>
      <c r="D342" s="149">
        <v>77</v>
      </c>
      <c r="E342" s="149">
        <v>0.154618473895582</v>
      </c>
      <c r="F342" s="149">
        <v>76</v>
      </c>
      <c r="G342" s="149">
        <v>0.152304609218437</v>
      </c>
      <c r="H342" s="149">
        <v>1</v>
      </c>
      <c r="I342" s="149">
        <v>1.3157894736842</v>
      </c>
    </row>
    <row r="343" spans="1:9" x14ac:dyDescent="0.2">
      <c r="A343" s="149">
        <v>58</v>
      </c>
      <c r="B343" s="149" t="s">
        <v>519</v>
      </c>
      <c r="C343" s="149" t="s">
        <v>764</v>
      </c>
      <c r="D343" s="149">
        <v>123</v>
      </c>
      <c r="E343" s="149">
        <v>0.24698795180722899</v>
      </c>
      <c r="F343" s="149">
        <v>122</v>
      </c>
      <c r="G343" s="149">
        <v>0.24448897795591201</v>
      </c>
      <c r="H343" s="149">
        <v>1</v>
      </c>
      <c r="I343" s="149">
        <v>0.81967213114753101</v>
      </c>
    </row>
    <row r="344" spans="1:9" x14ac:dyDescent="0.2">
      <c r="A344" s="149">
        <v>59</v>
      </c>
      <c r="B344" s="149" t="s">
        <v>529</v>
      </c>
      <c r="C344" s="149" t="s">
        <v>766</v>
      </c>
      <c r="D344" s="149">
        <v>40</v>
      </c>
      <c r="E344" s="149">
        <v>4.3620501635768798E-2</v>
      </c>
      <c r="F344" s="149">
        <v>39</v>
      </c>
      <c r="G344" s="149">
        <v>4.29515418502203E-2</v>
      </c>
      <c r="H344" s="149">
        <v>1</v>
      </c>
      <c r="I344" s="149">
        <v>2.5641025641025501</v>
      </c>
    </row>
    <row r="345" spans="1:9" x14ac:dyDescent="0.2">
      <c r="A345" s="149">
        <v>6</v>
      </c>
      <c r="B345" s="149" t="s">
        <v>578</v>
      </c>
      <c r="C345" s="149" t="s">
        <v>761</v>
      </c>
      <c r="D345" s="149">
        <v>297</v>
      </c>
      <c r="E345" s="149">
        <v>4.8521483417742199E-2</v>
      </c>
      <c r="F345" s="149">
        <v>296</v>
      </c>
      <c r="G345" s="149">
        <v>4.8548466458914197E-2</v>
      </c>
      <c r="H345" s="149">
        <v>1</v>
      </c>
      <c r="I345" s="149">
        <v>0.337837837837829</v>
      </c>
    </row>
    <row r="346" spans="1:9" x14ac:dyDescent="0.2">
      <c r="A346" s="149">
        <v>61</v>
      </c>
      <c r="B346" s="149" t="s">
        <v>558</v>
      </c>
      <c r="C346" s="149" t="s">
        <v>760</v>
      </c>
      <c r="D346" s="149">
        <v>9</v>
      </c>
      <c r="E346" s="149">
        <v>4.8128342245989303E-2</v>
      </c>
      <c r="F346" s="149">
        <v>8</v>
      </c>
      <c r="G346" s="149">
        <v>4.3715846994535498E-2</v>
      </c>
      <c r="H346" s="149">
        <v>1</v>
      </c>
      <c r="I346" s="149">
        <v>12.5</v>
      </c>
    </row>
    <row r="347" spans="1:9" x14ac:dyDescent="0.2">
      <c r="A347" s="149">
        <v>64</v>
      </c>
      <c r="B347" s="149" t="s">
        <v>502</v>
      </c>
      <c r="C347" s="149" t="s">
        <v>762</v>
      </c>
      <c r="D347" s="149">
        <v>16</v>
      </c>
      <c r="E347" s="149">
        <v>3.7296037296037303E-2</v>
      </c>
      <c r="F347" s="149">
        <v>15</v>
      </c>
      <c r="G347" s="149">
        <v>3.6855036855036903E-2</v>
      </c>
      <c r="H347" s="149">
        <v>1</v>
      </c>
      <c r="I347" s="149">
        <v>6.6666666666666696</v>
      </c>
    </row>
    <row r="348" spans="1:9" x14ac:dyDescent="0.2">
      <c r="A348" s="149">
        <v>65</v>
      </c>
      <c r="B348" s="149" t="s">
        <v>522</v>
      </c>
      <c r="C348" s="149" t="s">
        <v>761</v>
      </c>
      <c r="D348" s="149">
        <v>81</v>
      </c>
      <c r="E348" s="149">
        <v>0.199507389162562</v>
      </c>
      <c r="F348" s="149">
        <v>80</v>
      </c>
      <c r="G348" s="149">
        <v>0.20202020202020199</v>
      </c>
      <c r="H348" s="149">
        <v>1</v>
      </c>
      <c r="I348" s="149">
        <v>1.25</v>
      </c>
    </row>
    <row r="349" spans="1:9" x14ac:dyDescent="0.2">
      <c r="A349" s="149">
        <v>66</v>
      </c>
      <c r="B349" s="149" t="s">
        <v>587</v>
      </c>
      <c r="C349" s="149" t="s">
        <v>764</v>
      </c>
      <c r="D349" s="149">
        <v>73</v>
      </c>
      <c r="E349" s="149">
        <v>1.6043956043956E-2</v>
      </c>
      <c r="F349" s="149">
        <v>72</v>
      </c>
      <c r="G349" s="149">
        <v>1.51228733459357E-2</v>
      </c>
      <c r="H349" s="149">
        <v>1</v>
      </c>
      <c r="I349" s="149">
        <v>1.38888888888888</v>
      </c>
    </row>
    <row r="350" spans="1:9" x14ac:dyDescent="0.2">
      <c r="A350" s="149">
        <v>73</v>
      </c>
      <c r="B350" s="149" t="s">
        <v>504</v>
      </c>
      <c r="C350" s="149" t="s">
        <v>763</v>
      </c>
      <c r="D350" s="149">
        <v>1203</v>
      </c>
      <c r="E350" s="149">
        <v>8.9276437847866402E-2</v>
      </c>
      <c r="F350" s="149">
        <v>1202</v>
      </c>
      <c r="G350" s="149">
        <v>9.0512048192771102E-2</v>
      </c>
      <c r="H350" s="149">
        <v>1</v>
      </c>
      <c r="I350" s="149">
        <v>8.3194675540765303E-2</v>
      </c>
    </row>
    <row r="351" spans="1:9" x14ac:dyDescent="0.2">
      <c r="A351" s="149">
        <v>78</v>
      </c>
      <c r="B351" s="149" t="s">
        <v>550</v>
      </c>
      <c r="C351" s="149" t="s">
        <v>761</v>
      </c>
      <c r="D351" s="149">
        <v>92</v>
      </c>
      <c r="E351" s="149">
        <v>2.43000528262018E-2</v>
      </c>
      <c r="F351" s="149">
        <v>91</v>
      </c>
      <c r="G351" s="149">
        <v>2.4118738404452701E-2</v>
      </c>
      <c r="H351" s="149">
        <v>1</v>
      </c>
      <c r="I351" s="149">
        <v>1.0989010989010899</v>
      </c>
    </row>
    <row r="352" spans="1:9" x14ac:dyDescent="0.2">
      <c r="A352" s="149">
        <v>78</v>
      </c>
      <c r="B352" s="149" t="s">
        <v>550</v>
      </c>
      <c r="C352" s="149" t="s">
        <v>765</v>
      </c>
      <c r="D352" s="149">
        <v>167</v>
      </c>
      <c r="E352" s="149">
        <v>4.4109878499735897E-2</v>
      </c>
      <c r="F352" s="149">
        <v>166</v>
      </c>
      <c r="G352" s="149">
        <v>4.3996819507023603E-2</v>
      </c>
      <c r="H352" s="149">
        <v>1</v>
      </c>
      <c r="I352" s="149">
        <v>0.60240963855422403</v>
      </c>
    </row>
    <row r="353" spans="1:9" x14ac:dyDescent="0.2">
      <c r="A353" s="149">
        <v>80</v>
      </c>
      <c r="B353" s="149" t="s">
        <v>555</v>
      </c>
      <c r="C353" s="149" t="s">
        <v>763</v>
      </c>
      <c r="D353" s="149">
        <v>7</v>
      </c>
      <c r="E353" s="149">
        <v>0.1</v>
      </c>
      <c r="F353" s="149">
        <v>6</v>
      </c>
      <c r="G353" s="149">
        <v>8.9552238805970102E-2</v>
      </c>
      <c r="H353" s="149">
        <v>1</v>
      </c>
      <c r="I353" s="149">
        <v>16.6666666666667</v>
      </c>
    </row>
    <row r="354" spans="1:9" x14ac:dyDescent="0.2">
      <c r="A354" s="149">
        <v>80</v>
      </c>
      <c r="B354" s="149" t="s">
        <v>555</v>
      </c>
      <c r="C354" s="149" t="s">
        <v>768</v>
      </c>
      <c r="D354" s="149">
        <v>5</v>
      </c>
      <c r="E354" s="149">
        <v>7.1428571428571397E-2</v>
      </c>
      <c r="F354" s="149">
        <v>4</v>
      </c>
      <c r="G354" s="149">
        <v>5.9701492537313397E-2</v>
      </c>
      <c r="H354" s="149">
        <v>1</v>
      </c>
      <c r="I354" s="149">
        <v>25</v>
      </c>
    </row>
    <row r="355" spans="1:9" x14ac:dyDescent="0.2">
      <c r="A355" s="149">
        <v>80</v>
      </c>
      <c r="B355" s="149" t="s">
        <v>555</v>
      </c>
      <c r="C355" s="149" t="s">
        <v>761</v>
      </c>
      <c r="D355" s="149">
        <v>32</v>
      </c>
      <c r="E355" s="149">
        <v>0.45714285714285702</v>
      </c>
      <c r="F355" s="149">
        <v>31</v>
      </c>
      <c r="G355" s="149">
        <v>0.462686567164179</v>
      </c>
      <c r="H355" s="149">
        <v>1</v>
      </c>
      <c r="I355" s="149">
        <v>3.2258064516128999</v>
      </c>
    </row>
    <row r="356" spans="1:9" x14ac:dyDescent="0.2">
      <c r="A356" s="149">
        <v>86</v>
      </c>
      <c r="B356" s="149" t="s">
        <v>582</v>
      </c>
      <c r="C356" s="149" t="s">
        <v>761</v>
      </c>
      <c r="D356" s="149">
        <v>204</v>
      </c>
      <c r="E356" s="149">
        <v>8.5894736842105301E-2</v>
      </c>
      <c r="F356" s="149">
        <v>203</v>
      </c>
      <c r="G356" s="149">
        <v>8.8685015290519906E-2</v>
      </c>
      <c r="H356" s="149">
        <v>1</v>
      </c>
      <c r="I356" s="149">
        <v>0.49261083743843398</v>
      </c>
    </row>
    <row r="357" spans="1:9" x14ac:dyDescent="0.2">
      <c r="A357" s="149">
        <v>88</v>
      </c>
      <c r="B357" s="149" t="s">
        <v>554</v>
      </c>
      <c r="C357" s="149" t="s">
        <v>765</v>
      </c>
      <c r="D357" s="149">
        <v>23</v>
      </c>
      <c r="E357" s="149">
        <v>2.32558139534884E-2</v>
      </c>
      <c r="F357" s="149">
        <v>22</v>
      </c>
      <c r="G357" s="149">
        <v>2.21774193548387E-2</v>
      </c>
      <c r="H357" s="149">
        <v>1</v>
      </c>
      <c r="I357" s="149">
        <v>4.5454545454545396</v>
      </c>
    </row>
    <row r="358" spans="1:9" x14ac:dyDescent="0.2">
      <c r="A358" s="149">
        <v>9</v>
      </c>
      <c r="B358" s="149" t="s">
        <v>483</v>
      </c>
      <c r="C358" s="149" t="s">
        <v>765</v>
      </c>
      <c r="D358" s="149">
        <v>195</v>
      </c>
      <c r="E358" s="149">
        <v>0.142752562225476</v>
      </c>
      <c r="F358" s="149">
        <v>194</v>
      </c>
      <c r="G358" s="149">
        <v>0.16207184628237301</v>
      </c>
      <c r="H358" s="149">
        <v>1</v>
      </c>
      <c r="I358" s="149">
        <v>0.51546391752577103</v>
      </c>
    </row>
    <row r="359" spans="1:9" x14ac:dyDescent="0.2">
      <c r="A359" s="149">
        <v>90</v>
      </c>
      <c r="B359" s="149" t="s">
        <v>524</v>
      </c>
      <c r="C359" s="149" t="s">
        <v>760</v>
      </c>
      <c r="D359" s="149">
        <v>52</v>
      </c>
      <c r="E359" s="149">
        <v>0.44827586206896602</v>
      </c>
      <c r="F359" s="149">
        <v>51</v>
      </c>
      <c r="G359" s="149">
        <v>0.421487603305785</v>
      </c>
      <c r="H359" s="149">
        <v>1</v>
      </c>
      <c r="I359" s="149">
        <v>1.9607843137254799</v>
      </c>
    </row>
    <row r="360" spans="1:9" x14ac:dyDescent="0.2">
      <c r="A360" s="149">
        <v>92</v>
      </c>
      <c r="B360" s="149" t="s">
        <v>551</v>
      </c>
      <c r="C360" s="149" t="s">
        <v>760</v>
      </c>
      <c r="D360" s="149">
        <v>35</v>
      </c>
      <c r="E360" s="149">
        <v>6.6037735849056603E-2</v>
      </c>
      <c r="F360" s="149">
        <v>34</v>
      </c>
      <c r="G360" s="149">
        <v>7.2961373390557901E-2</v>
      </c>
      <c r="H360" s="149">
        <v>1</v>
      </c>
      <c r="I360" s="149">
        <v>2.94117647058822</v>
      </c>
    </row>
    <row r="361" spans="1:9" x14ac:dyDescent="0.2">
      <c r="A361" s="149">
        <v>95</v>
      </c>
      <c r="B361" s="149" t="s">
        <v>543</v>
      </c>
      <c r="C361" s="149" t="s">
        <v>766</v>
      </c>
      <c r="D361" s="149">
        <v>16</v>
      </c>
      <c r="E361" s="149">
        <v>2.53164556962025E-2</v>
      </c>
      <c r="F361" s="149">
        <v>15</v>
      </c>
      <c r="G361" s="149">
        <v>2.9644268774703601E-2</v>
      </c>
      <c r="H361" s="149">
        <v>1</v>
      </c>
      <c r="I361" s="149">
        <v>6.6666666666666696</v>
      </c>
    </row>
    <row r="362" spans="1:9" x14ac:dyDescent="0.2">
      <c r="A362" s="149">
        <v>99</v>
      </c>
      <c r="B362" s="149" t="s">
        <v>517</v>
      </c>
      <c r="C362" s="149" t="s">
        <v>760</v>
      </c>
      <c r="D362" s="149">
        <v>16</v>
      </c>
      <c r="E362" s="149">
        <v>1.67539267015707E-2</v>
      </c>
      <c r="F362" s="149">
        <v>15</v>
      </c>
      <c r="G362" s="149">
        <v>1.5608740894901101E-2</v>
      </c>
      <c r="H362" s="149">
        <v>1</v>
      </c>
      <c r="I362" s="149">
        <v>6.6666666666666696</v>
      </c>
    </row>
    <row r="363" spans="1:9" x14ac:dyDescent="0.2">
      <c r="A363" s="149">
        <v>99</v>
      </c>
      <c r="B363" s="149" t="s">
        <v>517</v>
      </c>
      <c r="C363" s="149" t="s">
        <v>761</v>
      </c>
      <c r="D363" s="149">
        <v>11</v>
      </c>
      <c r="E363" s="149">
        <v>1.1518324607329799E-2</v>
      </c>
      <c r="F363" s="149">
        <v>10</v>
      </c>
      <c r="G363" s="149">
        <v>1.04058272632674E-2</v>
      </c>
      <c r="H363" s="149">
        <v>1</v>
      </c>
      <c r="I363" s="149">
        <v>10</v>
      </c>
    </row>
    <row r="364" spans="1:9" x14ac:dyDescent="0.2">
      <c r="A364" s="149">
        <v>10</v>
      </c>
      <c r="B364" s="149" t="s">
        <v>484</v>
      </c>
      <c r="C364" s="149" t="s">
        <v>763</v>
      </c>
      <c r="D364" s="149">
        <v>9</v>
      </c>
      <c r="E364" s="149">
        <v>0.14285714285714299</v>
      </c>
      <c r="F364" s="149">
        <v>9</v>
      </c>
      <c r="G364" s="149">
        <v>0.14516129032258099</v>
      </c>
      <c r="H364" s="149">
        <v>0</v>
      </c>
      <c r="I364" s="149">
        <v>0</v>
      </c>
    </row>
    <row r="365" spans="1:9" x14ac:dyDescent="0.2">
      <c r="A365" s="149">
        <v>10</v>
      </c>
      <c r="B365" s="149" t="s">
        <v>484</v>
      </c>
      <c r="C365" s="149" t="s">
        <v>764</v>
      </c>
      <c r="D365" s="149">
        <v>2</v>
      </c>
      <c r="E365" s="149">
        <v>3.1746031746031703E-2</v>
      </c>
      <c r="F365" s="149">
        <v>2</v>
      </c>
      <c r="G365" s="149">
        <v>3.2258064516128997E-2</v>
      </c>
      <c r="H365" s="149">
        <v>0</v>
      </c>
      <c r="I365" s="149">
        <v>0</v>
      </c>
    </row>
    <row r="366" spans="1:9" x14ac:dyDescent="0.2">
      <c r="A366" s="149">
        <v>100</v>
      </c>
      <c r="B366" s="149" t="s">
        <v>537</v>
      </c>
      <c r="C366" s="149" t="s">
        <v>767</v>
      </c>
      <c r="D366" s="149">
        <v>1</v>
      </c>
      <c r="E366" s="149">
        <v>1.01522842639594E-3</v>
      </c>
      <c r="F366" s="149">
        <v>1</v>
      </c>
      <c r="G366" s="149">
        <v>1.10864745011086E-3</v>
      </c>
      <c r="H366" s="149">
        <v>0</v>
      </c>
      <c r="I366" s="149">
        <v>0</v>
      </c>
    </row>
    <row r="367" spans="1:9" x14ac:dyDescent="0.2">
      <c r="A367" s="149">
        <v>100</v>
      </c>
      <c r="B367" s="149" t="s">
        <v>537</v>
      </c>
      <c r="C367" s="149" t="s">
        <v>768</v>
      </c>
      <c r="D367" s="149">
        <v>8</v>
      </c>
      <c r="E367" s="149">
        <v>8.1218274111675096E-3</v>
      </c>
      <c r="F367" s="149">
        <v>8</v>
      </c>
      <c r="G367" s="149">
        <v>8.8691796008869197E-3</v>
      </c>
      <c r="H367" s="149">
        <v>0</v>
      </c>
      <c r="I367" s="149">
        <v>0</v>
      </c>
    </row>
    <row r="368" spans="1:9" x14ac:dyDescent="0.2">
      <c r="A368" s="149">
        <v>100</v>
      </c>
      <c r="B368" s="149" t="s">
        <v>537</v>
      </c>
      <c r="C368" s="149" t="s">
        <v>764</v>
      </c>
      <c r="D368" s="149">
        <v>12</v>
      </c>
      <c r="E368" s="149">
        <v>1.21827411167513E-2</v>
      </c>
      <c r="F368" s="149">
        <v>12</v>
      </c>
      <c r="G368" s="149">
        <v>1.3303769401330399E-2</v>
      </c>
      <c r="H368" s="149">
        <v>0</v>
      </c>
      <c r="I368" s="149">
        <v>0</v>
      </c>
    </row>
    <row r="369" spans="1:9" x14ac:dyDescent="0.2">
      <c r="A369" s="149">
        <v>100</v>
      </c>
      <c r="B369" s="149" t="s">
        <v>537</v>
      </c>
      <c r="C369" s="149" t="s">
        <v>765</v>
      </c>
      <c r="D369" s="149">
        <v>8</v>
      </c>
      <c r="E369" s="149">
        <v>8.1218274111675096E-3</v>
      </c>
      <c r="F369" s="149">
        <v>8</v>
      </c>
      <c r="G369" s="149">
        <v>8.8691796008869197E-3</v>
      </c>
      <c r="H369" s="149">
        <v>0</v>
      </c>
      <c r="I369" s="149">
        <v>0</v>
      </c>
    </row>
    <row r="370" spans="1:9" x14ac:dyDescent="0.2">
      <c r="A370" s="149">
        <v>102</v>
      </c>
      <c r="B370" s="149" t="s">
        <v>553</v>
      </c>
      <c r="C370" s="149" t="s">
        <v>760</v>
      </c>
      <c r="D370" s="149">
        <v>42</v>
      </c>
      <c r="E370" s="149">
        <v>4.4350580781415003E-2</v>
      </c>
      <c r="F370" s="149">
        <v>42</v>
      </c>
      <c r="G370" s="149">
        <v>4.4585987261146501E-2</v>
      </c>
      <c r="H370" s="149">
        <v>0</v>
      </c>
      <c r="I370" s="149">
        <v>0</v>
      </c>
    </row>
    <row r="371" spans="1:9" x14ac:dyDescent="0.2">
      <c r="A371" s="149">
        <v>102</v>
      </c>
      <c r="B371" s="149" t="s">
        <v>553</v>
      </c>
      <c r="C371" s="149" t="s">
        <v>767</v>
      </c>
      <c r="D371" s="149">
        <v>1</v>
      </c>
      <c r="E371" s="149">
        <v>1.05596620908131E-3</v>
      </c>
      <c r="F371" s="149">
        <v>1</v>
      </c>
      <c r="G371" s="149">
        <v>1.0615711252653899E-3</v>
      </c>
      <c r="H371" s="149">
        <v>0</v>
      </c>
      <c r="I371" s="149">
        <v>0</v>
      </c>
    </row>
    <row r="372" spans="1:9" x14ac:dyDescent="0.2">
      <c r="A372" s="149">
        <v>102</v>
      </c>
      <c r="B372" s="149" t="s">
        <v>553</v>
      </c>
      <c r="C372" s="149" t="s">
        <v>764</v>
      </c>
      <c r="D372" s="149">
        <v>2</v>
      </c>
      <c r="E372" s="149">
        <v>2.1119324181626199E-3</v>
      </c>
      <c r="F372" s="149">
        <v>2</v>
      </c>
      <c r="G372" s="149">
        <v>2.1231422505307899E-3</v>
      </c>
      <c r="H372" s="149">
        <v>0</v>
      </c>
      <c r="I372" s="149">
        <v>0</v>
      </c>
    </row>
    <row r="373" spans="1:9" x14ac:dyDescent="0.2">
      <c r="A373" s="149">
        <v>103</v>
      </c>
      <c r="B373" s="149" t="s">
        <v>552</v>
      </c>
      <c r="C373" s="149" t="s">
        <v>763</v>
      </c>
      <c r="D373" s="149">
        <v>26</v>
      </c>
      <c r="E373" s="149">
        <v>6.0324825986078898E-2</v>
      </c>
      <c r="F373" s="149">
        <v>26</v>
      </c>
      <c r="G373" s="149">
        <v>6.0606060606060601E-2</v>
      </c>
      <c r="H373" s="149">
        <v>0</v>
      </c>
      <c r="I373" s="149">
        <v>0</v>
      </c>
    </row>
    <row r="374" spans="1:9" x14ac:dyDescent="0.2">
      <c r="A374" s="149">
        <v>103</v>
      </c>
      <c r="B374" s="149" t="s">
        <v>552</v>
      </c>
      <c r="C374" s="149" t="s">
        <v>768</v>
      </c>
      <c r="D374" s="149">
        <v>7</v>
      </c>
      <c r="E374" s="149">
        <v>1.6241299303944301E-2</v>
      </c>
      <c r="F374" s="149">
        <v>7</v>
      </c>
      <c r="G374" s="149">
        <v>1.6317016317016299E-2</v>
      </c>
      <c r="H374" s="149">
        <v>0</v>
      </c>
      <c r="I374" s="149">
        <v>0</v>
      </c>
    </row>
    <row r="375" spans="1:9" x14ac:dyDescent="0.2">
      <c r="A375" s="149">
        <v>103</v>
      </c>
      <c r="B375" s="149" t="s">
        <v>552</v>
      </c>
      <c r="C375" s="149" t="s">
        <v>764</v>
      </c>
      <c r="D375" s="149">
        <v>78</v>
      </c>
      <c r="E375" s="149">
        <v>0.18097447795823701</v>
      </c>
      <c r="F375" s="149">
        <v>78</v>
      </c>
      <c r="G375" s="149">
        <v>0.18181818181818199</v>
      </c>
      <c r="H375" s="149">
        <v>0</v>
      </c>
      <c r="I375" s="149">
        <v>0</v>
      </c>
    </row>
    <row r="376" spans="1:9" x14ac:dyDescent="0.2">
      <c r="A376" s="149">
        <v>104</v>
      </c>
      <c r="B376" s="149" t="s">
        <v>527</v>
      </c>
      <c r="C376" s="149" t="s">
        <v>762</v>
      </c>
      <c r="D376" s="149">
        <v>3</v>
      </c>
      <c r="E376" s="149">
        <v>6.25E-2</v>
      </c>
      <c r="F376" s="149">
        <v>3</v>
      </c>
      <c r="G376" s="149">
        <v>6.25E-2</v>
      </c>
      <c r="H376" s="149">
        <v>0</v>
      </c>
      <c r="I376" s="149">
        <v>0</v>
      </c>
    </row>
    <row r="377" spans="1:9" x14ac:dyDescent="0.2">
      <c r="A377" s="149">
        <v>104</v>
      </c>
      <c r="B377" s="149" t="s">
        <v>527</v>
      </c>
      <c r="C377" s="149" t="s">
        <v>760</v>
      </c>
      <c r="D377" s="149">
        <v>8</v>
      </c>
      <c r="E377" s="149">
        <v>0.16666666666666699</v>
      </c>
      <c r="F377" s="149">
        <v>8</v>
      </c>
      <c r="G377" s="149">
        <v>0.16666666666666699</v>
      </c>
      <c r="H377" s="149">
        <v>0</v>
      </c>
      <c r="I377" s="149">
        <v>0</v>
      </c>
    </row>
    <row r="378" spans="1:9" x14ac:dyDescent="0.2">
      <c r="A378" s="149">
        <v>104</v>
      </c>
      <c r="B378" s="149" t="s">
        <v>527</v>
      </c>
      <c r="C378" s="149" t="s">
        <v>763</v>
      </c>
      <c r="D378" s="149">
        <v>12</v>
      </c>
      <c r="E378" s="149">
        <v>0.25</v>
      </c>
      <c r="F378" s="149">
        <v>12</v>
      </c>
      <c r="G378" s="149">
        <v>0.25</v>
      </c>
      <c r="H378" s="149">
        <v>0</v>
      </c>
      <c r="I378" s="149">
        <v>0</v>
      </c>
    </row>
    <row r="379" spans="1:9" x14ac:dyDescent="0.2">
      <c r="A379" s="149">
        <v>104</v>
      </c>
      <c r="B379" s="149" t="s">
        <v>527</v>
      </c>
      <c r="C379" s="149" t="s">
        <v>761</v>
      </c>
      <c r="D379" s="149">
        <v>5</v>
      </c>
      <c r="E379" s="149">
        <v>0.104166666666667</v>
      </c>
      <c r="F379" s="149">
        <v>5</v>
      </c>
      <c r="G379" s="149">
        <v>0.104166666666667</v>
      </c>
      <c r="H379" s="149">
        <v>0</v>
      </c>
      <c r="I379" s="149">
        <v>0</v>
      </c>
    </row>
    <row r="380" spans="1:9" x14ac:dyDescent="0.2">
      <c r="A380" s="149">
        <v>104</v>
      </c>
      <c r="B380" s="149" t="s">
        <v>527</v>
      </c>
      <c r="C380" s="149" t="s">
        <v>765</v>
      </c>
      <c r="D380" s="149">
        <v>5</v>
      </c>
      <c r="E380" s="149">
        <v>0.104166666666667</v>
      </c>
      <c r="F380" s="149">
        <v>5</v>
      </c>
      <c r="G380" s="149">
        <v>0.104166666666667</v>
      </c>
      <c r="H380" s="149">
        <v>0</v>
      </c>
      <c r="I380" s="149">
        <v>0</v>
      </c>
    </row>
    <row r="381" spans="1:9" x14ac:dyDescent="0.2">
      <c r="A381" s="149">
        <v>105</v>
      </c>
      <c r="B381" s="149" t="s">
        <v>566</v>
      </c>
      <c r="C381" s="149" t="s">
        <v>762</v>
      </c>
      <c r="D381" s="149">
        <v>430</v>
      </c>
      <c r="E381" s="149">
        <v>0.22372528616025</v>
      </c>
      <c r="F381" s="149">
        <v>430</v>
      </c>
      <c r="G381" s="149">
        <v>0.223492723492724</v>
      </c>
      <c r="H381" s="149">
        <v>0</v>
      </c>
      <c r="I381" s="149">
        <v>0</v>
      </c>
    </row>
    <row r="382" spans="1:9" x14ac:dyDescent="0.2">
      <c r="A382" s="149">
        <v>105</v>
      </c>
      <c r="B382" s="149" t="s">
        <v>566</v>
      </c>
      <c r="C382" s="149" t="s">
        <v>764</v>
      </c>
      <c r="D382" s="149">
        <v>20</v>
      </c>
      <c r="E382" s="149">
        <v>1.04058272632674E-2</v>
      </c>
      <c r="F382" s="149">
        <v>20</v>
      </c>
      <c r="G382" s="149">
        <v>1.0395010395010401E-2</v>
      </c>
      <c r="H382" s="149">
        <v>0</v>
      </c>
      <c r="I382" s="149">
        <v>0</v>
      </c>
    </row>
    <row r="383" spans="1:9" x14ac:dyDescent="0.2">
      <c r="A383" s="149">
        <v>106</v>
      </c>
      <c r="B383" s="149" t="s">
        <v>534</v>
      </c>
      <c r="C383" s="149" t="s">
        <v>760</v>
      </c>
      <c r="D383" s="149">
        <v>11</v>
      </c>
      <c r="E383" s="149">
        <v>3.3242671501964301E-3</v>
      </c>
      <c r="F383" s="149">
        <v>11</v>
      </c>
      <c r="G383" s="149">
        <v>3.1591039632395202E-3</v>
      </c>
      <c r="H383" s="149">
        <v>0</v>
      </c>
      <c r="I383" s="149">
        <v>0</v>
      </c>
    </row>
    <row r="384" spans="1:9" x14ac:dyDescent="0.2">
      <c r="A384" s="149">
        <v>106</v>
      </c>
      <c r="B384" s="149" t="s">
        <v>534</v>
      </c>
      <c r="C384" s="149" t="s">
        <v>761</v>
      </c>
      <c r="D384" s="149">
        <v>8</v>
      </c>
      <c r="E384" s="149">
        <v>2.4176488365065E-3</v>
      </c>
      <c r="F384" s="149">
        <v>8</v>
      </c>
      <c r="G384" s="149">
        <v>2.2975301550832898E-3</v>
      </c>
      <c r="H384" s="149">
        <v>0</v>
      </c>
      <c r="I384" s="149">
        <v>0</v>
      </c>
    </row>
    <row r="385" spans="1:9" x14ac:dyDescent="0.2">
      <c r="A385" s="149">
        <v>106</v>
      </c>
      <c r="B385" s="149" t="s">
        <v>534</v>
      </c>
      <c r="C385" s="149" t="s">
        <v>765</v>
      </c>
      <c r="D385" s="149">
        <v>10</v>
      </c>
      <c r="E385" s="149">
        <v>3.02206104563312E-3</v>
      </c>
      <c r="F385" s="149">
        <v>10</v>
      </c>
      <c r="G385" s="149">
        <v>2.8719126938541099E-3</v>
      </c>
      <c r="H385" s="149">
        <v>0</v>
      </c>
      <c r="I385" s="149">
        <v>0</v>
      </c>
    </row>
    <row r="386" spans="1:9" x14ac:dyDescent="0.2">
      <c r="A386" s="149">
        <v>107</v>
      </c>
      <c r="B386" s="149" t="s">
        <v>559</v>
      </c>
      <c r="C386" s="149" t="s">
        <v>763</v>
      </c>
      <c r="D386" s="149">
        <v>9</v>
      </c>
      <c r="E386" s="149">
        <v>2.6706231454005899E-2</v>
      </c>
      <c r="F386" s="149">
        <v>9</v>
      </c>
      <c r="G386" s="149">
        <v>2.7355623100304E-2</v>
      </c>
      <c r="H386" s="149">
        <v>0</v>
      </c>
      <c r="I386" s="149">
        <v>0</v>
      </c>
    </row>
    <row r="387" spans="1:9" x14ac:dyDescent="0.2">
      <c r="A387" s="149">
        <v>107</v>
      </c>
      <c r="B387" s="149" t="s">
        <v>559</v>
      </c>
      <c r="C387" s="149" t="s">
        <v>761</v>
      </c>
      <c r="D387" s="149">
        <v>7</v>
      </c>
      <c r="E387" s="149">
        <v>2.0771513353115698E-2</v>
      </c>
      <c r="F387" s="149">
        <v>7</v>
      </c>
      <c r="G387" s="149">
        <v>2.1276595744680899E-2</v>
      </c>
      <c r="H387" s="149">
        <v>0</v>
      </c>
      <c r="I387" s="149">
        <v>0</v>
      </c>
    </row>
    <row r="388" spans="1:9" x14ac:dyDescent="0.2">
      <c r="A388" s="149">
        <v>107</v>
      </c>
      <c r="B388" s="149" t="s">
        <v>559</v>
      </c>
      <c r="C388" s="149" t="s">
        <v>764</v>
      </c>
      <c r="D388" s="149">
        <v>1</v>
      </c>
      <c r="E388" s="149">
        <v>2.9673590504451001E-3</v>
      </c>
      <c r="F388" s="149">
        <v>1</v>
      </c>
      <c r="G388" s="149">
        <v>3.0395136778115501E-3</v>
      </c>
      <c r="H388" s="149">
        <v>0</v>
      </c>
      <c r="I388" s="149">
        <v>0</v>
      </c>
    </row>
    <row r="389" spans="1:9" x14ac:dyDescent="0.2">
      <c r="A389" s="149">
        <v>108</v>
      </c>
      <c r="B389" s="149" t="s">
        <v>515</v>
      </c>
      <c r="C389" s="149" t="s">
        <v>768</v>
      </c>
      <c r="D389" s="149">
        <v>14</v>
      </c>
      <c r="E389" s="149">
        <v>3.9469974626444903E-3</v>
      </c>
      <c r="F389" s="149">
        <v>14</v>
      </c>
      <c r="G389" s="149">
        <v>4.2488619119878598E-3</v>
      </c>
      <c r="H389" s="149">
        <v>0</v>
      </c>
      <c r="I389" s="149">
        <v>0</v>
      </c>
    </row>
    <row r="390" spans="1:9" x14ac:dyDescent="0.2">
      <c r="A390" s="149">
        <v>109</v>
      </c>
      <c r="B390" s="149" t="s">
        <v>577</v>
      </c>
      <c r="C390" s="149" t="s">
        <v>760</v>
      </c>
      <c r="D390" s="149">
        <v>53</v>
      </c>
      <c r="E390" s="149">
        <v>4.16339355852317E-2</v>
      </c>
      <c r="F390" s="149">
        <v>53</v>
      </c>
      <c r="G390" s="149">
        <v>4.2063492063492101E-2</v>
      </c>
      <c r="H390" s="149">
        <v>0</v>
      </c>
      <c r="I390" s="149">
        <v>0</v>
      </c>
    </row>
    <row r="391" spans="1:9" x14ac:dyDescent="0.2">
      <c r="A391" s="149">
        <v>109</v>
      </c>
      <c r="B391" s="149" t="s">
        <v>577</v>
      </c>
      <c r="C391" s="149" t="s">
        <v>765</v>
      </c>
      <c r="D391" s="149">
        <v>5</v>
      </c>
      <c r="E391" s="149">
        <v>3.9277297721916696E-3</v>
      </c>
      <c r="F391" s="149">
        <v>5</v>
      </c>
      <c r="G391" s="149">
        <v>3.9682539682539698E-3</v>
      </c>
      <c r="H391" s="149">
        <v>0</v>
      </c>
      <c r="I391" s="149">
        <v>0</v>
      </c>
    </row>
    <row r="392" spans="1:9" x14ac:dyDescent="0.2">
      <c r="A392" s="149">
        <v>11</v>
      </c>
      <c r="B392" s="149" t="s">
        <v>535</v>
      </c>
      <c r="C392" s="149" t="s">
        <v>762</v>
      </c>
      <c r="D392" s="149">
        <v>5</v>
      </c>
      <c r="E392" s="149">
        <v>0.3125</v>
      </c>
      <c r="F392" s="149">
        <v>5</v>
      </c>
      <c r="G392" s="149">
        <v>0.38461538461538503</v>
      </c>
      <c r="H392" s="149">
        <v>0</v>
      </c>
      <c r="I392" s="149">
        <v>0</v>
      </c>
    </row>
    <row r="393" spans="1:9" x14ac:dyDescent="0.2">
      <c r="A393" s="149">
        <v>11</v>
      </c>
      <c r="B393" s="149" t="s">
        <v>535</v>
      </c>
      <c r="C393" s="149" t="s">
        <v>760</v>
      </c>
      <c r="D393" s="149">
        <v>5</v>
      </c>
      <c r="E393" s="149">
        <v>0.3125</v>
      </c>
      <c r="F393" s="149">
        <v>5</v>
      </c>
      <c r="G393" s="149">
        <v>0.38461538461538503</v>
      </c>
      <c r="H393" s="149">
        <v>0</v>
      </c>
      <c r="I393" s="149">
        <v>0</v>
      </c>
    </row>
    <row r="394" spans="1:9" x14ac:dyDescent="0.2">
      <c r="A394" s="149">
        <v>11</v>
      </c>
      <c r="B394" s="149" t="s">
        <v>535</v>
      </c>
      <c r="C394" s="149" t="s">
        <v>764</v>
      </c>
      <c r="D394" s="149">
        <v>3</v>
      </c>
      <c r="E394" s="149">
        <v>0.1875</v>
      </c>
      <c r="F394" s="149">
        <v>3</v>
      </c>
      <c r="G394" s="149">
        <v>0.230769230769231</v>
      </c>
      <c r="H394" s="149">
        <v>0</v>
      </c>
      <c r="I394" s="149">
        <v>0</v>
      </c>
    </row>
    <row r="395" spans="1:9" x14ac:dyDescent="0.2">
      <c r="A395" s="149">
        <v>110</v>
      </c>
      <c r="B395" s="149" t="s">
        <v>569</v>
      </c>
      <c r="C395" s="149" t="s">
        <v>762</v>
      </c>
      <c r="D395" s="149">
        <v>15</v>
      </c>
      <c r="E395" s="149">
        <v>2.9239766081871298E-2</v>
      </c>
      <c r="F395" s="149">
        <v>15</v>
      </c>
      <c r="G395" s="149">
        <v>2.9069767441860499E-2</v>
      </c>
      <c r="H395" s="149">
        <v>0</v>
      </c>
      <c r="I395" s="149">
        <v>0</v>
      </c>
    </row>
    <row r="396" spans="1:9" x14ac:dyDescent="0.2">
      <c r="A396" s="149">
        <v>110</v>
      </c>
      <c r="B396" s="149" t="s">
        <v>569</v>
      </c>
      <c r="C396" s="149" t="s">
        <v>760</v>
      </c>
      <c r="D396" s="149">
        <v>250</v>
      </c>
      <c r="E396" s="149">
        <v>0.487329434697856</v>
      </c>
      <c r="F396" s="149">
        <v>250</v>
      </c>
      <c r="G396" s="149">
        <v>0.484496124031008</v>
      </c>
      <c r="H396" s="149">
        <v>0</v>
      </c>
      <c r="I396" s="149">
        <v>0</v>
      </c>
    </row>
    <row r="397" spans="1:9" x14ac:dyDescent="0.2">
      <c r="A397" s="149">
        <v>110</v>
      </c>
      <c r="B397" s="149" t="s">
        <v>569</v>
      </c>
      <c r="C397" s="149" t="s">
        <v>765</v>
      </c>
      <c r="D397" s="149">
        <v>7</v>
      </c>
      <c r="E397" s="149">
        <v>1.364522417154E-2</v>
      </c>
      <c r="F397" s="149">
        <v>7</v>
      </c>
      <c r="G397" s="149">
        <v>1.35658914728682E-2</v>
      </c>
      <c r="H397" s="149">
        <v>0</v>
      </c>
      <c r="I397" s="149">
        <v>0</v>
      </c>
    </row>
    <row r="398" spans="1:9" x14ac:dyDescent="0.2">
      <c r="A398" s="149">
        <v>111</v>
      </c>
      <c r="B398" s="149" t="s">
        <v>509</v>
      </c>
      <c r="C398" s="149" t="s">
        <v>764</v>
      </c>
      <c r="D398" s="149">
        <v>5</v>
      </c>
      <c r="E398" s="149">
        <v>2.73822562979189E-3</v>
      </c>
      <c r="F398" s="149">
        <v>5</v>
      </c>
      <c r="G398" s="149">
        <v>2.7948574622694202E-3</v>
      </c>
      <c r="H398" s="149">
        <v>0</v>
      </c>
      <c r="I398" s="149">
        <v>0</v>
      </c>
    </row>
    <row r="399" spans="1:9" x14ac:dyDescent="0.2">
      <c r="A399" s="149">
        <v>112</v>
      </c>
      <c r="B399" s="149" t="s">
        <v>510</v>
      </c>
      <c r="C399" s="149" t="s">
        <v>763</v>
      </c>
      <c r="D399" s="149">
        <v>65</v>
      </c>
      <c r="E399" s="149">
        <v>0.19345238095238099</v>
      </c>
      <c r="F399" s="149">
        <v>65</v>
      </c>
      <c r="G399" s="149">
        <v>0.20186335403726699</v>
      </c>
      <c r="H399" s="149">
        <v>0</v>
      </c>
      <c r="I399" s="149">
        <v>0</v>
      </c>
    </row>
    <row r="400" spans="1:9" x14ac:dyDescent="0.2">
      <c r="A400" s="149">
        <v>112</v>
      </c>
      <c r="B400" s="149" t="s">
        <v>510</v>
      </c>
      <c r="C400" s="149" t="s">
        <v>764</v>
      </c>
      <c r="D400" s="149">
        <v>6</v>
      </c>
      <c r="E400" s="149">
        <v>1.7857142857142901E-2</v>
      </c>
      <c r="F400" s="149">
        <v>6</v>
      </c>
      <c r="G400" s="149">
        <v>1.8633540372670801E-2</v>
      </c>
      <c r="H400" s="149">
        <v>0</v>
      </c>
      <c r="I400" s="149">
        <v>0</v>
      </c>
    </row>
    <row r="401" spans="1:9" x14ac:dyDescent="0.2">
      <c r="A401" s="149">
        <v>114</v>
      </c>
      <c r="B401" s="149" t="s">
        <v>511</v>
      </c>
      <c r="C401" s="149" t="s">
        <v>767</v>
      </c>
      <c r="D401" s="149">
        <v>1</v>
      </c>
      <c r="E401" s="149">
        <v>9.8716683119447202E-4</v>
      </c>
      <c r="F401" s="149">
        <v>1</v>
      </c>
      <c r="G401" s="149">
        <v>9.7181729834791097E-4</v>
      </c>
      <c r="H401" s="149">
        <v>0</v>
      </c>
      <c r="I401" s="149">
        <v>0</v>
      </c>
    </row>
    <row r="402" spans="1:9" x14ac:dyDescent="0.2">
      <c r="A402" s="149">
        <v>114</v>
      </c>
      <c r="B402" s="149" t="s">
        <v>511</v>
      </c>
      <c r="C402" s="149" t="s">
        <v>764</v>
      </c>
      <c r="D402" s="149">
        <v>35</v>
      </c>
      <c r="E402" s="149">
        <v>3.45508390918065E-2</v>
      </c>
      <c r="F402" s="149">
        <v>35</v>
      </c>
      <c r="G402" s="149">
        <v>3.4013605442176902E-2</v>
      </c>
      <c r="H402" s="149">
        <v>0</v>
      </c>
      <c r="I402" s="149">
        <v>0</v>
      </c>
    </row>
    <row r="403" spans="1:9" x14ac:dyDescent="0.2">
      <c r="A403" s="149">
        <v>115</v>
      </c>
      <c r="B403" s="149" t="s">
        <v>514</v>
      </c>
      <c r="C403" s="149" t="s">
        <v>760</v>
      </c>
      <c r="D403" s="149">
        <v>26</v>
      </c>
      <c r="E403" s="149">
        <v>0.76470588235294101</v>
      </c>
      <c r="F403" s="149">
        <v>26</v>
      </c>
      <c r="G403" s="149">
        <v>0.72222222222222199</v>
      </c>
      <c r="H403" s="149">
        <v>0</v>
      </c>
      <c r="I403" s="149">
        <v>0</v>
      </c>
    </row>
    <row r="404" spans="1:9" x14ac:dyDescent="0.2">
      <c r="A404" s="149">
        <v>115</v>
      </c>
      <c r="B404" s="149" t="s">
        <v>514</v>
      </c>
      <c r="C404" s="149" t="s">
        <v>763</v>
      </c>
      <c r="D404" s="149">
        <v>4</v>
      </c>
      <c r="E404" s="149">
        <v>0.11764705882352899</v>
      </c>
      <c r="F404" s="149">
        <v>4</v>
      </c>
      <c r="G404" s="149">
        <v>0.11111111111111099</v>
      </c>
      <c r="H404" s="149">
        <v>0</v>
      </c>
      <c r="I404" s="149">
        <v>0</v>
      </c>
    </row>
    <row r="405" spans="1:9" x14ac:dyDescent="0.2">
      <c r="A405" s="149">
        <v>115</v>
      </c>
      <c r="B405" s="149" t="s">
        <v>514</v>
      </c>
      <c r="C405" s="149" t="s">
        <v>761</v>
      </c>
      <c r="D405" s="149">
        <v>4</v>
      </c>
      <c r="E405" s="149">
        <v>0.11764705882352899</v>
      </c>
      <c r="F405" s="149">
        <v>4</v>
      </c>
      <c r="G405" s="149">
        <v>0.11111111111111099</v>
      </c>
      <c r="H405" s="149">
        <v>0</v>
      </c>
      <c r="I405" s="149">
        <v>0</v>
      </c>
    </row>
    <row r="406" spans="1:9" x14ac:dyDescent="0.2">
      <c r="A406" s="149">
        <v>116</v>
      </c>
      <c r="B406" s="149" t="s">
        <v>516</v>
      </c>
      <c r="C406" s="149" t="s">
        <v>762</v>
      </c>
      <c r="D406" s="149">
        <v>7</v>
      </c>
      <c r="E406" s="149">
        <v>9.2715231788079496E-3</v>
      </c>
      <c r="F406" s="149">
        <v>7</v>
      </c>
      <c r="G406" s="149">
        <v>9.4212651413189807E-3</v>
      </c>
      <c r="H406" s="149">
        <v>0</v>
      </c>
      <c r="I406" s="149">
        <v>0</v>
      </c>
    </row>
    <row r="407" spans="1:9" x14ac:dyDescent="0.2">
      <c r="A407" s="149">
        <v>116</v>
      </c>
      <c r="B407" s="149" t="s">
        <v>516</v>
      </c>
      <c r="C407" s="149" t="s">
        <v>763</v>
      </c>
      <c r="D407" s="149">
        <v>100</v>
      </c>
      <c r="E407" s="149">
        <v>0.13245033112582799</v>
      </c>
      <c r="F407" s="149">
        <v>100</v>
      </c>
      <c r="G407" s="149">
        <v>0.13458950201884301</v>
      </c>
      <c r="H407" s="149">
        <v>0</v>
      </c>
      <c r="I407" s="149">
        <v>0</v>
      </c>
    </row>
    <row r="408" spans="1:9" x14ac:dyDescent="0.2">
      <c r="A408" s="149">
        <v>116</v>
      </c>
      <c r="B408" s="149" t="s">
        <v>516</v>
      </c>
      <c r="C408" s="149" t="s">
        <v>764</v>
      </c>
      <c r="D408" s="149">
        <v>85</v>
      </c>
      <c r="E408" s="149">
        <v>0.112582781456954</v>
      </c>
      <c r="F408" s="149">
        <v>85</v>
      </c>
      <c r="G408" s="149">
        <v>0.114401076716016</v>
      </c>
      <c r="H408" s="149">
        <v>0</v>
      </c>
      <c r="I408" s="149">
        <v>0</v>
      </c>
    </row>
    <row r="409" spans="1:9" x14ac:dyDescent="0.2">
      <c r="A409" s="149">
        <v>117</v>
      </c>
      <c r="B409" s="149" t="s">
        <v>488</v>
      </c>
      <c r="C409" s="149" t="s">
        <v>762</v>
      </c>
      <c r="D409" s="149">
        <v>1</v>
      </c>
      <c r="E409" s="149">
        <v>7.69230769230769E-2</v>
      </c>
      <c r="F409" s="149">
        <v>1</v>
      </c>
      <c r="G409" s="149">
        <v>7.69230769230769E-2</v>
      </c>
      <c r="H409" s="149">
        <v>0</v>
      </c>
      <c r="I409" s="149">
        <v>0</v>
      </c>
    </row>
    <row r="410" spans="1:9" x14ac:dyDescent="0.2">
      <c r="A410" s="149">
        <v>117</v>
      </c>
      <c r="B410" s="149" t="s">
        <v>488</v>
      </c>
      <c r="C410" s="149" t="s">
        <v>760</v>
      </c>
      <c r="D410" s="149">
        <v>6</v>
      </c>
      <c r="E410" s="149">
        <v>0.46153846153846201</v>
      </c>
      <c r="F410" s="149">
        <v>6</v>
      </c>
      <c r="G410" s="149">
        <v>0.46153846153846201</v>
      </c>
      <c r="H410" s="149">
        <v>0</v>
      </c>
      <c r="I410" s="149">
        <v>0</v>
      </c>
    </row>
    <row r="411" spans="1:9" x14ac:dyDescent="0.2">
      <c r="A411" s="149">
        <v>117</v>
      </c>
      <c r="B411" s="149" t="s">
        <v>488</v>
      </c>
      <c r="C411" s="149" t="s">
        <v>763</v>
      </c>
      <c r="D411" s="149">
        <v>2</v>
      </c>
      <c r="E411" s="149">
        <v>0.15384615384615399</v>
      </c>
      <c r="F411" s="149">
        <v>2</v>
      </c>
      <c r="G411" s="149">
        <v>0.15384615384615399</v>
      </c>
      <c r="H411" s="149">
        <v>0</v>
      </c>
      <c r="I411" s="149">
        <v>0</v>
      </c>
    </row>
    <row r="412" spans="1:9" x14ac:dyDescent="0.2">
      <c r="A412" s="149">
        <v>117</v>
      </c>
      <c r="B412" s="149" t="s">
        <v>488</v>
      </c>
      <c r="C412" s="149" t="s">
        <v>761</v>
      </c>
      <c r="D412" s="149">
        <v>3</v>
      </c>
      <c r="E412" s="149">
        <v>0.230769230769231</v>
      </c>
      <c r="F412" s="149">
        <v>3</v>
      </c>
      <c r="G412" s="149">
        <v>0.230769230769231</v>
      </c>
      <c r="H412" s="149">
        <v>0</v>
      </c>
      <c r="I412" s="149">
        <v>0</v>
      </c>
    </row>
    <row r="413" spans="1:9" x14ac:dyDescent="0.2">
      <c r="A413" s="149">
        <v>117</v>
      </c>
      <c r="B413" s="149" t="s">
        <v>488</v>
      </c>
      <c r="C413" s="149" t="s">
        <v>764</v>
      </c>
      <c r="D413" s="149">
        <v>1</v>
      </c>
      <c r="E413" s="149">
        <v>7.69230769230769E-2</v>
      </c>
      <c r="F413" s="149">
        <v>1</v>
      </c>
      <c r="G413" s="149">
        <v>7.69230769230769E-2</v>
      </c>
      <c r="H413" s="149">
        <v>0</v>
      </c>
      <c r="I413" s="149">
        <v>0</v>
      </c>
    </row>
    <row r="414" spans="1:9" x14ac:dyDescent="0.2">
      <c r="A414" s="149">
        <v>118</v>
      </c>
      <c r="B414" s="149" t="s">
        <v>575</v>
      </c>
      <c r="C414" s="149" t="s">
        <v>762</v>
      </c>
      <c r="D414" s="149">
        <v>17</v>
      </c>
      <c r="E414" s="149">
        <v>2.3876404494382001E-2</v>
      </c>
      <c r="F414" s="149">
        <v>17</v>
      </c>
      <c r="G414" s="149">
        <v>2.4745269286753999E-2</v>
      </c>
      <c r="H414" s="149">
        <v>0</v>
      </c>
      <c r="I414" s="149">
        <v>0</v>
      </c>
    </row>
    <row r="415" spans="1:9" x14ac:dyDescent="0.2">
      <c r="A415" s="149">
        <v>118</v>
      </c>
      <c r="B415" s="149" t="s">
        <v>575</v>
      </c>
      <c r="C415" s="149" t="s">
        <v>764</v>
      </c>
      <c r="D415" s="149">
        <v>35</v>
      </c>
      <c r="E415" s="149">
        <v>4.9157303370786498E-2</v>
      </c>
      <c r="F415" s="149">
        <v>35</v>
      </c>
      <c r="G415" s="149">
        <v>5.0946142649199402E-2</v>
      </c>
      <c r="H415" s="149">
        <v>0</v>
      </c>
      <c r="I415" s="149">
        <v>0</v>
      </c>
    </row>
    <row r="416" spans="1:9" x14ac:dyDescent="0.2">
      <c r="A416" s="149">
        <v>118</v>
      </c>
      <c r="B416" s="149" t="s">
        <v>575</v>
      </c>
      <c r="C416" s="149" t="s">
        <v>765</v>
      </c>
      <c r="D416" s="149">
        <v>11</v>
      </c>
      <c r="E416" s="149">
        <v>1.5449438202247199E-2</v>
      </c>
      <c r="F416" s="149">
        <v>11</v>
      </c>
      <c r="G416" s="149">
        <v>1.60116448326055E-2</v>
      </c>
      <c r="H416" s="149">
        <v>0</v>
      </c>
      <c r="I416" s="149">
        <v>0</v>
      </c>
    </row>
    <row r="417" spans="1:9" x14ac:dyDescent="0.2">
      <c r="A417" s="149">
        <v>119</v>
      </c>
      <c r="B417" s="149" t="s">
        <v>512</v>
      </c>
      <c r="C417" s="149" t="s">
        <v>768</v>
      </c>
      <c r="D417" s="149">
        <v>1</v>
      </c>
      <c r="E417" s="149">
        <v>3.08451573103023E-4</v>
      </c>
      <c r="F417" s="149">
        <v>1</v>
      </c>
      <c r="G417" s="149">
        <v>3.3200531208499301E-4</v>
      </c>
      <c r="H417" s="149">
        <v>0</v>
      </c>
      <c r="I417" s="149">
        <v>0</v>
      </c>
    </row>
    <row r="418" spans="1:9" x14ac:dyDescent="0.2">
      <c r="A418" s="149">
        <v>119</v>
      </c>
      <c r="B418" s="149" t="s">
        <v>512</v>
      </c>
      <c r="C418" s="149" t="s">
        <v>764</v>
      </c>
      <c r="D418" s="149">
        <v>26</v>
      </c>
      <c r="E418" s="149">
        <v>8.0197409006785899E-3</v>
      </c>
      <c r="F418" s="149">
        <v>26</v>
      </c>
      <c r="G418" s="149">
        <v>8.6321381142098301E-3</v>
      </c>
      <c r="H418" s="149">
        <v>0</v>
      </c>
      <c r="I418" s="149">
        <v>0</v>
      </c>
    </row>
    <row r="419" spans="1:9" x14ac:dyDescent="0.2">
      <c r="A419" s="149">
        <v>12</v>
      </c>
      <c r="B419" s="149" t="s">
        <v>556</v>
      </c>
      <c r="C419" s="149" t="s">
        <v>760</v>
      </c>
      <c r="D419" s="149">
        <v>8</v>
      </c>
      <c r="E419" s="149">
        <v>0.10126582278481</v>
      </c>
      <c r="F419" s="149">
        <v>8</v>
      </c>
      <c r="G419" s="149">
        <v>0.10958904109589</v>
      </c>
      <c r="H419" s="149">
        <v>0</v>
      </c>
      <c r="I419" s="149">
        <v>0</v>
      </c>
    </row>
    <row r="420" spans="1:9" x14ac:dyDescent="0.2">
      <c r="A420" s="149">
        <v>121</v>
      </c>
      <c r="B420" s="149" t="s">
        <v>568</v>
      </c>
      <c r="C420" s="149" t="s">
        <v>766</v>
      </c>
      <c r="D420" s="149">
        <v>361</v>
      </c>
      <c r="E420" s="149">
        <v>4.65146244040716E-2</v>
      </c>
      <c r="F420" s="149">
        <v>361</v>
      </c>
      <c r="G420" s="149">
        <v>4.40889106008793E-2</v>
      </c>
      <c r="H420" s="149">
        <v>0</v>
      </c>
      <c r="I420" s="149">
        <v>0</v>
      </c>
    </row>
    <row r="421" spans="1:9" x14ac:dyDescent="0.2">
      <c r="A421" s="149">
        <v>122</v>
      </c>
      <c r="B421" s="149" t="s">
        <v>545</v>
      </c>
      <c r="C421" s="149" t="s">
        <v>763</v>
      </c>
      <c r="D421" s="149">
        <v>6</v>
      </c>
      <c r="E421" s="149">
        <v>0.133333333333333</v>
      </c>
      <c r="F421" s="149">
        <v>6</v>
      </c>
      <c r="G421" s="149">
        <v>0.12</v>
      </c>
      <c r="H421" s="149">
        <v>0</v>
      </c>
      <c r="I421" s="149">
        <v>0</v>
      </c>
    </row>
    <row r="422" spans="1:9" x14ac:dyDescent="0.2">
      <c r="A422" s="149">
        <v>122</v>
      </c>
      <c r="B422" s="149" t="s">
        <v>545</v>
      </c>
      <c r="C422" s="149" t="s">
        <v>761</v>
      </c>
      <c r="D422" s="149">
        <v>13</v>
      </c>
      <c r="E422" s="149">
        <v>0.28888888888888897</v>
      </c>
      <c r="F422" s="149">
        <v>13</v>
      </c>
      <c r="G422" s="149">
        <v>0.26</v>
      </c>
      <c r="H422" s="149">
        <v>0</v>
      </c>
      <c r="I422" s="149">
        <v>0</v>
      </c>
    </row>
    <row r="423" spans="1:9" x14ac:dyDescent="0.2">
      <c r="A423" s="149">
        <v>122</v>
      </c>
      <c r="B423" s="149" t="s">
        <v>545</v>
      </c>
      <c r="C423" s="149" t="s">
        <v>765</v>
      </c>
      <c r="D423" s="149">
        <v>2</v>
      </c>
      <c r="E423" s="149">
        <v>4.4444444444444398E-2</v>
      </c>
      <c r="F423" s="149">
        <v>2</v>
      </c>
      <c r="G423" s="149">
        <v>0.04</v>
      </c>
      <c r="H423" s="149">
        <v>0</v>
      </c>
      <c r="I423" s="149">
        <v>0</v>
      </c>
    </row>
    <row r="424" spans="1:9" x14ac:dyDescent="0.2">
      <c r="A424" s="149">
        <v>123</v>
      </c>
      <c r="B424" s="149" t="s">
        <v>513</v>
      </c>
      <c r="C424" s="149" t="s">
        <v>766</v>
      </c>
      <c r="D424" s="149">
        <v>16</v>
      </c>
      <c r="E424" s="149">
        <v>5.8245358572988704E-3</v>
      </c>
      <c r="F424" s="149">
        <v>16</v>
      </c>
      <c r="G424" s="149">
        <v>5.5134390075809803E-3</v>
      </c>
      <c r="H424" s="149">
        <v>0</v>
      </c>
      <c r="I424" s="149">
        <v>0</v>
      </c>
    </row>
    <row r="425" spans="1:9" x14ac:dyDescent="0.2">
      <c r="A425" s="149">
        <v>123</v>
      </c>
      <c r="B425" s="149" t="s">
        <v>513</v>
      </c>
      <c r="C425" s="149" t="s">
        <v>761</v>
      </c>
      <c r="D425" s="149">
        <v>5</v>
      </c>
      <c r="E425" s="149">
        <v>1.8201674554059E-3</v>
      </c>
      <c r="F425" s="149">
        <v>5</v>
      </c>
      <c r="G425" s="149">
        <v>1.72294968986906E-3</v>
      </c>
      <c r="H425" s="149">
        <v>0</v>
      </c>
      <c r="I425" s="149">
        <v>0</v>
      </c>
    </row>
    <row r="426" spans="1:9" x14ac:dyDescent="0.2">
      <c r="A426" s="149">
        <v>124</v>
      </c>
      <c r="B426" s="149" t="s">
        <v>583</v>
      </c>
      <c r="C426" s="149" t="s">
        <v>767</v>
      </c>
      <c r="D426" s="149">
        <v>35</v>
      </c>
      <c r="E426" s="149">
        <v>5.2223216950164101E-3</v>
      </c>
      <c r="F426" s="149">
        <v>35</v>
      </c>
      <c r="G426" s="149">
        <v>5.0849920092982696E-3</v>
      </c>
      <c r="H426" s="149">
        <v>0</v>
      </c>
      <c r="I426" s="149">
        <v>0</v>
      </c>
    </row>
    <row r="427" spans="1:9" x14ac:dyDescent="0.2">
      <c r="A427" s="149">
        <v>124</v>
      </c>
      <c r="B427" s="149" t="s">
        <v>583</v>
      </c>
      <c r="C427" s="149" t="s">
        <v>768</v>
      </c>
      <c r="D427" s="149">
        <v>37</v>
      </c>
      <c r="E427" s="149">
        <v>5.5207400775887797E-3</v>
      </c>
      <c r="F427" s="149">
        <v>37</v>
      </c>
      <c r="G427" s="149">
        <v>5.3755629812581697E-3</v>
      </c>
      <c r="H427" s="149">
        <v>0</v>
      </c>
      <c r="I427" s="149">
        <v>0</v>
      </c>
    </row>
    <row r="428" spans="1:9" x14ac:dyDescent="0.2">
      <c r="A428" s="149">
        <v>125</v>
      </c>
      <c r="B428" s="149" t="s">
        <v>526</v>
      </c>
      <c r="C428" s="149" t="s">
        <v>762</v>
      </c>
      <c r="D428" s="149">
        <v>3</v>
      </c>
      <c r="E428" s="149">
        <v>4.6153846153846202E-3</v>
      </c>
      <c r="F428" s="149">
        <v>3</v>
      </c>
      <c r="G428" s="149">
        <v>4.6082949308755804E-3</v>
      </c>
      <c r="H428" s="149">
        <v>0</v>
      </c>
      <c r="I428" s="149">
        <v>0</v>
      </c>
    </row>
    <row r="429" spans="1:9" x14ac:dyDescent="0.2">
      <c r="A429" s="149">
        <v>125</v>
      </c>
      <c r="B429" s="149" t="s">
        <v>526</v>
      </c>
      <c r="C429" s="149" t="s">
        <v>767</v>
      </c>
      <c r="D429" s="149">
        <v>3</v>
      </c>
      <c r="E429" s="149">
        <v>4.6153846153846202E-3</v>
      </c>
      <c r="F429" s="149">
        <v>3</v>
      </c>
      <c r="G429" s="149">
        <v>4.6082949308755804E-3</v>
      </c>
      <c r="H429" s="149">
        <v>0</v>
      </c>
      <c r="I429" s="149">
        <v>0</v>
      </c>
    </row>
    <row r="430" spans="1:9" x14ac:dyDescent="0.2">
      <c r="A430" s="149">
        <v>125</v>
      </c>
      <c r="B430" s="149" t="s">
        <v>526</v>
      </c>
      <c r="C430" s="149" t="s">
        <v>761</v>
      </c>
      <c r="D430" s="149">
        <v>40</v>
      </c>
      <c r="E430" s="149">
        <v>6.15384615384615E-2</v>
      </c>
      <c r="F430" s="149">
        <v>40</v>
      </c>
      <c r="G430" s="149">
        <v>6.1443932411674299E-2</v>
      </c>
      <c r="H430" s="149">
        <v>0</v>
      </c>
      <c r="I430" s="149">
        <v>0</v>
      </c>
    </row>
    <row r="431" spans="1:9" x14ac:dyDescent="0.2">
      <c r="A431" s="149">
        <v>125</v>
      </c>
      <c r="B431" s="149" t="s">
        <v>526</v>
      </c>
      <c r="C431" s="149" t="s">
        <v>765</v>
      </c>
      <c r="D431" s="149">
        <v>4</v>
      </c>
      <c r="E431" s="149">
        <v>6.1538461538461504E-3</v>
      </c>
      <c r="F431" s="149">
        <v>4</v>
      </c>
      <c r="G431" s="149">
        <v>6.1443932411674304E-3</v>
      </c>
      <c r="H431" s="149">
        <v>0</v>
      </c>
      <c r="I431" s="149">
        <v>0</v>
      </c>
    </row>
    <row r="432" spans="1:9" x14ac:dyDescent="0.2">
      <c r="A432" s="149">
        <v>14</v>
      </c>
      <c r="B432" s="149" t="s">
        <v>485</v>
      </c>
      <c r="C432" s="149" t="s">
        <v>761</v>
      </c>
      <c r="D432" s="149">
        <v>18</v>
      </c>
      <c r="E432" s="149">
        <v>2.7190332326284001E-2</v>
      </c>
      <c r="F432" s="149">
        <v>18</v>
      </c>
      <c r="G432" s="149">
        <v>2.6785714285714302E-2</v>
      </c>
      <c r="H432" s="149">
        <v>0</v>
      </c>
      <c r="I432" s="149">
        <v>0</v>
      </c>
    </row>
    <row r="433" spans="1:9" x14ac:dyDescent="0.2">
      <c r="A433" s="149">
        <v>14</v>
      </c>
      <c r="B433" s="149" t="s">
        <v>485</v>
      </c>
      <c r="C433" s="149" t="s">
        <v>764</v>
      </c>
      <c r="D433" s="149">
        <v>2</v>
      </c>
      <c r="E433" s="149">
        <v>3.0211480362537799E-3</v>
      </c>
      <c r="F433" s="149">
        <v>2</v>
      </c>
      <c r="G433" s="149">
        <v>2.9761904761904799E-3</v>
      </c>
      <c r="H433" s="149">
        <v>0</v>
      </c>
      <c r="I433" s="149">
        <v>0</v>
      </c>
    </row>
    <row r="434" spans="1:9" x14ac:dyDescent="0.2">
      <c r="A434" s="149">
        <v>15</v>
      </c>
      <c r="B434" s="149" t="s">
        <v>590</v>
      </c>
      <c r="C434" s="149" t="s">
        <v>767</v>
      </c>
      <c r="D434" s="149">
        <v>162</v>
      </c>
      <c r="E434" s="149">
        <v>1.41065830721003E-2</v>
      </c>
      <c r="F434" s="149">
        <v>162</v>
      </c>
      <c r="G434" s="149">
        <v>1.44797997854844E-2</v>
      </c>
      <c r="H434" s="149">
        <v>0</v>
      </c>
      <c r="I434" s="149">
        <v>0</v>
      </c>
    </row>
    <row r="435" spans="1:9" x14ac:dyDescent="0.2">
      <c r="A435" s="149">
        <v>16</v>
      </c>
      <c r="B435" s="149" t="s">
        <v>486</v>
      </c>
      <c r="C435" s="149" t="s">
        <v>767</v>
      </c>
      <c r="D435" s="149">
        <v>15</v>
      </c>
      <c r="E435" s="149">
        <v>4.9950049950050002E-3</v>
      </c>
      <c r="F435" s="149">
        <v>15</v>
      </c>
      <c r="G435" s="149">
        <v>4.9423393739703499E-3</v>
      </c>
      <c r="H435" s="149">
        <v>0</v>
      </c>
      <c r="I435" s="149">
        <v>0</v>
      </c>
    </row>
    <row r="436" spans="1:9" x14ac:dyDescent="0.2">
      <c r="A436" s="149">
        <v>16</v>
      </c>
      <c r="B436" s="149" t="s">
        <v>486</v>
      </c>
      <c r="C436" s="149" t="s">
        <v>768</v>
      </c>
      <c r="D436" s="149">
        <v>1</v>
      </c>
      <c r="E436" s="149">
        <v>3.33000333000333E-4</v>
      </c>
      <c r="F436" s="149">
        <v>1</v>
      </c>
      <c r="G436" s="149">
        <v>3.2948929159802299E-4</v>
      </c>
      <c r="H436" s="149">
        <v>0</v>
      </c>
      <c r="I436" s="149">
        <v>0</v>
      </c>
    </row>
    <row r="437" spans="1:9" x14ac:dyDescent="0.2">
      <c r="A437" s="149">
        <v>16</v>
      </c>
      <c r="B437" s="149" t="s">
        <v>486</v>
      </c>
      <c r="C437" s="149" t="s">
        <v>761</v>
      </c>
      <c r="D437" s="149">
        <v>45</v>
      </c>
      <c r="E437" s="149">
        <v>1.4985014985015E-2</v>
      </c>
      <c r="F437" s="149">
        <v>45</v>
      </c>
      <c r="G437" s="149">
        <v>1.4827018121910999E-2</v>
      </c>
      <c r="H437" s="149">
        <v>0</v>
      </c>
      <c r="I437" s="149">
        <v>0</v>
      </c>
    </row>
    <row r="438" spans="1:9" x14ac:dyDescent="0.2">
      <c r="A438" s="149">
        <v>16</v>
      </c>
      <c r="B438" s="149" t="s">
        <v>486</v>
      </c>
      <c r="C438" s="149" t="s">
        <v>764</v>
      </c>
      <c r="D438" s="149">
        <v>47</v>
      </c>
      <c r="E438" s="149">
        <v>1.56510156510157E-2</v>
      </c>
      <c r="F438" s="149">
        <v>47</v>
      </c>
      <c r="G438" s="149">
        <v>1.54859967051071E-2</v>
      </c>
      <c r="H438" s="149">
        <v>0</v>
      </c>
      <c r="I438" s="149">
        <v>0</v>
      </c>
    </row>
    <row r="439" spans="1:9" x14ac:dyDescent="0.2">
      <c r="A439" s="149">
        <v>17</v>
      </c>
      <c r="B439" s="149" t="s">
        <v>487</v>
      </c>
      <c r="C439" s="149" t="s">
        <v>762</v>
      </c>
      <c r="D439" s="149">
        <v>11</v>
      </c>
      <c r="E439" s="149">
        <v>2.9569892473118298E-2</v>
      </c>
      <c r="F439" s="149">
        <v>11</v>
      </c>
      <c r="G439" s="149">
        <v>3.03030303030303E-2</v>
      </c>
      <c r="H439" s="149">
        <v>0</v>
      </c>
      <c r="I439" s="149">
        <v>0</v>
      </c>
    </row>
    <row r="440" spans="1:9" x14ac:dyDescent="0.2">
      <c r="A440" s="149">
        <v>17</v>
      </c>
      <c r="B440" s="149" t="s">
        <v>487</v>
      </c>
      <c r="C440" s="149" t="s">
        <v>764</v>
      </c>
      <c r="D440" s="149">
        <v>8</v>
      </c>
      <c r="E440" s="149">
        <v>2.1505376344085999E-2</v>
      </c>
      <c r="F440" s="149">
        <v>8</v>
      </c>
      <c r="G440" s="149">
        <v>2.20385674931129E-2</v>
      </c>
      <c r="H440" s="149">
        <v>0</v>
      </c>
      <c r="I440" s="149">
        <v>0</v>
      </c>
    </row>
    <row r="441" spans="1:9" x14ac:dyDescent="0.2">
      <c r="A441" s="149">
        <v>17</v>
      </c>
      <c r="B441" s="149" t="s">
        <v>487</v>
      </c>
      <c r="C441" s="149" t="s">
        <v>765</v>
      </c>
      <c r="D441" s="149">
        <v>7</v>
      </c>
      <c r="E441" s="149">
        <v>1.8817204301075301E-2</v>
      </c>
      <c r="F441" s="149">
        <v>7</v>
      </c>
      <c r="G441" s="149">
        <v>1.9283746556473799E-2</v>
      </c>
      <c r="H441" s="149">
        <v>0</v>
      </c>
      <c r="I441" s="149">
        <v>0</v>
      </c>
    </row>
    <row r="442" spans="1:9" x14ac:dyDescent="0.2">
      <c r="A442" s="149">
        <v>18</v>
      </c>
      <c r="B442" s="149" t="s">
        <v>594</v>
      </c>
      <c r="C442" s="149" t="s">
        <v>767</v>
      </c>
      <c r="D442" s="149">
        <v>13</v>
      </c>
      <c r="E442" s="149">
        <v>2.7374184038745E-3</v>
      </c>
      <c r="F442" s="149">
        <v>13</v>
      </c>
      <c r="G442" s="149">
        <v>2.7765912003417299E-3</v>
      </c>
      <c r="H442" s="149">
        <v>0</v>
      </c>
      <c r="I442" s="149">
        <v>0</v>
      </c>
    </row>
    <row r="443" spans="1:9" x14ac:dyDescent="0.2">
      <c r="A443" s="149">
        <v>18</v>
      </c>
      <c r="B443" s="149" t="s">
        <v>594</v>
      </c>
      <c r="C443" s="149" t="s">
        <v>766</v>
      </c>
      <c r="D443" s="149">
        <v>325</v>
      </c>
      <c r="E443" s="149">
        <v>6.8435460096862494E-2</v>
      </c>
      <c r="F443" s="149">
        <v>325</v>
      </c>
      <c r="G443" s="149">
        <v>6.9414780008543397E-2</v>
      </c>
      <c r="H443" s="149">
        <v>0</v>
      </c>
      <c r="I443" s="149">
        <v>0</v>
      </c>
    </row>
    <row r="444" spans="1:9" x14ac:dyDescent="0.2">
      <c r="A444" s="149">
        <v>19</v>
      </c>
      <c r="B444" s="149" t="s">
        <v>528</v>
      </c>
      <c r="C444" s="149" t="s">
        <v>762</v>
      </c>
      <c r="D444" s="149">
        <v>1</v>
      </c>
      <c r="E444" s="149">
        <v>1.38888888888889E-3</v>
      </c>
      <c r="F444" s="149">
        <v>1</v>
      </c>
      <c r="G444" s="149">
        <v>1.37931034482759E-3</v>
      </c>
      <c r="H444" s="149">
        <v>0</v>
      </c>
      <c r="I444" s="149">
        <v>0</v>
      </c>
    </row>
    <row r="445" spans="1:9" x14ac:dyDescent="0.2">
      <c r="A445" s="149">
        <v>19</v>
      </c>
      <c r="B445" s="149" t="s">
        <v>528</v>
      </c>
      <c r="C445" s="149" t="s">
        <v>760</v>
      </c>
      <c r="D445" s="149">
        <v>10</v>
      </c>
      <c r="E445" s="149">
        <v>1.38888888888889E-2</v>
      </c>
      <c r="F445" s="149">
        <v>10</v>
      </c>
      <c r="G445" s="149">
        <v>1.37931034482759E-2</v>
      </c>
      <c r="H445" s="149">
        <v>0</v>
      </c>
      <c r="I445" s="149">
        <v>0</v>
      </c>
    </row>
    <row r="446" spans="1:9" x14ac:dyDescent="0.2">
      <c r="A446" s="149">
        <v>20</v>
      </c>
      <c r="B446" s="149" t="s">
        <v>570</v>
      </c>
      <c r="C446" s="149" t="s">
        <v>763</v>
      </c>
      <c r="D446" s="149">
        <v>15</v>
      </c>
      <c r="E446" s="149">
        <v>5.9055118110236199E-2</v>
      </c>
      <c r="F446" s="149">
        <v>15</v>
      </c>
      <c r="G446" s="149">
        <v>5.9288537549407098E-2</v>
      </c>
      <c r="H446" s="149">
        <v>0</v>
      </c>
      <c r="I446" s="149">
        <v>0</v>
      </c>
    </row>
    <row r="447" spans="1:9" x14ac:dyDescent="0.2">
      <c r="A447" s="149">
        <v>20</v>
      </c>
      <c r="B447" s="149" t="s">
        <v>570</v>
      </c>
      <c r="C447" s="149" t="s">
        <v>764</v>
      </c>
      <c r="D447" s="149">
        <v>4</v>
      </c>
      <c r="E447" s="149">
        <v>1.5748031496062999E-2</v>
      </c>
      <c r="F447" s="149">
        <v>4</v>
      </c>
      <c r="G447" s="149">
        <v>1.58102766798419E-2</v>
      </c>
      <c r="H447" s="149">
        <v>0</v>
      </c>
      <c r="I447" s="149">
        <v>0</v>
      </c>
    </row>
    <row r="448" spans="1:9" x14ac:dyDescent="0.2">
      <c r="A448" s="149">
        <v>20</v>
      </c>
      <c r="B448" s="149" t="s">
        <v>570</v>
      </c>
      <c r="C448" s="149" t="s">
        <v>765</v>
      </c>
      <c r="D448" s="149">
        <v>19</v>
      </c>
      <c r="E448" s="149">
        <v>7.4803149606299205E-2</v>
      </c>
      <c r="F448" s="149">
        <v>19</v>
      </c>
      <c r="G448" s="149">
        <v>7.5098814229248995E-2</v>
      </c>
      <c r="H448" s="149">
        <v>0</v>
      </c>
      <c r="I448" s="149">
        <v>0</v>
      </c>
    </row>
    <row r="449" spans="1:9" x14ac:dyDescent="0.2">
      <c r="A449" s="149">
        <v>21</v>
      </c>
      <c r="B449" s="149" t="s">
        <v>571</v>
      </c>
      <c r="C449" s="149" t="s">
        <v>765</v>
      </c>
      <c r="D449" s="149">
        <v>39</v>
      </c>
      <c r="E449" s="149">
        <v>1.43119266055046E-2</v>
      </c>
      <c r="F449" s="149">
        <v>39</v>
      </c>
      <c r="G449" s="149">
        <v>1.5451664025356599E-2</v>
      </c>
      <c r="H449" s="149">
        <v>0</v>
      </c>
      <c r="I449" s="149">
        <v>0</v>
      </c>
    </row>
    <row r="450" spans="1:9" x14ac:dyDescent="0.2">
      <c r="A450" s="149">
        <v>25</v>
      </c>
      <c r="B450" s="149" t="s">
        <v>573</v>
      </c>
      <c r="C450" s="149" t="s">
        <v>766</v>
      </c>
      <c r="D450" s="149">
        <v>13</v>
      </c>
      <c r="E450" s="149">
        <v>2.2687609075043601E-2</v>
      </c>
      <c r="F450" s="149">
        <v>13</v>
      </c>
      <c r="G450" s="149">
        <v>2.2648083623693398E-2</v>
      </c>
      <c r="H450" s="149">
        <v>0</v>
      </c>
      <c r="I450" s="149">
        <v>0</v>
      </c>
    </row>
    <row r="451" spans="1:9" x14ac:dyDescent="0.2">
      <c r="A451" s="149">
        <v>25</v>
      </c>
      <c r="B451" s="149" t="s">
        <v>573</v>
      </c>
      <c r="C451" s="149" t="s">
        <v>768</v>
      </c>
      <c r="D451" s="149">
        <v>4</v>
      </c>
      <c r="E451" s="149">
        <v>6.9808027923211197E-3</v>
      </c>
      <c r="F451" s="149">
        <v>4</v>
      </c>
      <c r="G451" s="149">
        <v>6.9686411149825801E-3</v>
      </c>
      <c r="H451" s="149">
        <v>0</v>
      </c>
      <c r="I451" s="149">
        <v>0</v>
      </c>
    </row>
    <row r="452" spans="1:9" x14ac:dyDescent="0.2">
      <c r="A452" s="149">
        <v>25</v>
      </c>
      <c r="B452" s="149" t="s">
        <v>573</v>
      </c>
      <c r="C452" s="149" t="s">
        <v>765</v>
      </c>
      <c r="D452" s="149">
        <v>31</v>
      </c>
      <c r="E452" s="149">
        <v>5.4101221640488702E-2</v>
      </c>
      <c r="F452" s="149">
        <v>31</v>
      </c>
      <c r="G452" s="149">
        <v>5.4006968641114997E-2</v>
      </c>
      <c r="H452" s="149">
        <v>0</v>
      </c>
      <c r="I452" s="149">
        <v>0</v>
      </c>
    </row>
    <row r="453" spans="1:9" x14ac:dyDescent="0.2">
      <c r="A453" s="149">
        <v>26</v>
      </c>
      <c r="B453" s="149" t="s">
        <v>520</v>
      </c>
      <c r="C453" s="149" t="s">
        <v>762</v>
      </c>
      <c r="D453" s="149">
        <v>20</v>
      </c>
      <c r="E453" s="149">
        <v>0.170940170940171</v>
      </c>
      <c r="F453" s="149">
        <v>20</v>
      </c>
      <c r="G453" s="149">
        <v>0.173913043478261</v>
      </c>
      <c r="H453" s="149">
        <v>0</v>
      </c>
      <c r="I453" s="149">
        <v>0</v>
      </c>
    </row>
    <row r="454" spans="1:9" x14ac:dyDescent="0.2">
      <c r="A454" s="149">
        <v>26</v>
      </c>
      <c r="B454" s="149" t="s">
        <v>520</v>
      </c>
      <c r="C454" s="149" t="s">
        <v>760</v>
      </c>
      <c r="D454" s="149">
        <v>14</v>
      </c>
      <c r="E454" s="149">
        <v>0.11965811965812</v>
      </c>
      <c r="F454" s="149">
        <v>14</v>
      </c>
      <c r="G454" s="149">
        <v>0.121739130434783</v>
      </c>
      <c r="H454" s="149">
        <v>0</v>
      </c>
      <c r="I454" s="149">
        <v>0</v>
      </c>
    </row>
    <row r="455" spans="1:9" x14ac:dyDescent="0.2">
      <c r="A455" s="149">
        <v>26</v>
      </c>
      <c r="B455" s="149" t="s">
        <v>520</v>
      </c>
      <c r="C455" s="149" t="s">
        <v>763</v>
      </c>
      <c r="D455" s="149">
        <v>42</v>
      </c>
      <c r="E455" s="149">
        <v>0.35897435897435898</v>
      </c>
      <c r="F455" s="149">
        <v>42</v>
      </c>
      <c r="G455" s="149">
        <v>0.36521739130434799</v>
      </c>
      <c r="H455" s="149">
        <v>0</v>
      </c>
      <c r="I455" s="149">
        <v>0</v>
      </c>
    </row>
    <row r="456" spans="1:9" x14ac:dyDescent="0.2">
      <c r="A456" s="149">
        <v>26</v>
      </c>
      <c r="B456" s="149" t="s">
        <v>520</v>
      </c>
      <c r="C456" s="149" t="s">
        <v>764</v>
      </c>
      <c r="D456" s="149">
        <v>3</v>
      </c>
      <c r="E456" s="149">
        <v>2.5641025641025599E-2</v>
      </c>
      <c r="F456" s="149">
        <v>3</v>
      </c>
      <c r="G456" s="149">
        <v>2.6086956521739101E-2</v>
      </c>
      <c r="H456" s="149">
        <v>0</v>
      </c>
      <c r="I456" s="149">
        <v>0</v>
      </c>
    </row>
    <row r="457" spans="1:9" x14ac:dyDescent="0.2">
      <c r="A457" s="149">
        <v>26</v>
      </c>
      <c r="B457" s="149" t="s">
        <v>520</v>
      </c>
      <c r="C457" s="149" t="s">
        <v>765</v>
      </c>
      <c r="D457" s="149">
        <v>2</v>
      </c>
      <c r="E457" s="149">
        <v>1.7094017094017099E-2</v>
      </c>
      <c r="F457" s="149">
        <v>2</v>
      </c>
      <c r="G457" s="149">
        <v>1.7391304347826101E-2</v>
      </c>
      <c r="H457" s="149">
        <v>0</v>
      </c>
      <c r="I457" s="149">
        <v>0</v>
      </c>
    </row>
    <row r="458" spans="1:9" x14ac:dyDescent="0.2">
      <c r="A458" s="149">
        <v>27</v>
      </c>
      <c r="B458" s="149" t="s">
        <v>562</v>
      </c>
      <c r="C458" s="149" t="s">
        <v>762</v>
      </c>
      <c r="D458" s="149">
        <v>1</v>
      </c>
      <c r="E458" s="149">
        <v>0.04</v>
      </c>
      <c r="F458" s="149">
        <v>1</v>
      </c>
      <c r="G458" s="149">
        <v>0.04</v>
      </c>
      <c r="H458" s="149">
        <v>0</v>
      </c>
      <c r="I458" s="149">
        <v>0</v>
      </c>
    </row>
    <row r="459" spans="1:9" x14ac:dyDescent="0.2">
      <c r="A459" s="149">
        <v>27</v>
      </c>
      <c r="B459" s="149" t="s">
        <v>562</v>
      </c>
      <c r="C459" s="149" t="s">
        <v>760</v>
      </c>
      <c r="D459" s="149">
        <v>3</v>
      </c>
      <c r="E459" s="149">
        <v>0.12</v>
      </c>
      <c r="F459" s="149">
        <v>3</v>
      </c>
      <c r="G459" s="149">
        <v>0.12</v>
      </c>
      <c r="H459" s="149">
        <v>0</v>
      </c>
      <c r="I459" s="149">
        <v>0</v>
      </c>
    </row>
    <row r="460" spans="1:9" x14ac:dyDescent="0.2">
      <c r="A460" s="149">
        <v>27</v>
      </c>
      <c r="B460" s="149" t="s">
        <v>562</v>
      </c>
      <c r="C460" s="149" t="s">
        <v>763</v>
      </c>
      <c r="D460" s="149">
        <v>1</v>
      </c>
      <c r="E460" s="149">
        <v>0.04</v>
      </c>
      <c r="F460" s="149">
        <v>1</v>
      </c>
      <c r="G460" s="149">
        <v>0.04</v>
      </c>
      <c r="H460" s="149">
        <v>0</v>
      </c>
      <c r="I460" s="149">
        <v>0</v>
      </c>
    </row>
    <row r="461" spans="1:9" x14ac:dyDescent="0.2">
      <c r="A461" s="149">
        <v>27</v>
      </c>
      <c r="B461" s="149" t="s">
        <v>562</v>
      </c>
      <c r="C461" s="149" t="s">
        <v>761</v>
      </c>
      <c r="D461" s="149">
        <v>20</v>
      </c>
      <c r="E461" s="149">
        <v>0.8</v>
      </c>
      <c r="F461" s="149">
        <v>20</v>
      </c>
      <c r="G461" s="149">
        <v>0.8</v>
      </c>
      <c r="H461" s="149">
        <v>0</v>
      </c>
      <c r="I461" s="149">
        <v>0</v>
      </c>
    </row>
    <row r="462" spans="1:9" x14ac:dyDescent="0.2">
      <c r="A462" s="149">
        <v>28</v>
      </c>
      <c r="B462" s="149" t="s">
        <v>491</v>
      </c>
      <c r="C462" s="149" t="s">
        <v>760</v>
      </c>
      <c r="D462" s="149">
        <v>4</v>
      </c>
      <c r="E462" s="149">
        <v>5.4794520547945202E-2</v>
      </c>
      <c r="F462" s="149">
        <v>4</v>
      </c>
      <c r="G462" s="149">
        <v>5.0632911392405097E-2</v>
      </c>
      <c r="H462" s="149">
        <v>0</v>
      </c>
      <c r="I462" s="149">
        <v>0</v>
      </c>
    </row>
    <row r="463" spans="1:9" x14ac:dyDescent="0.2">
      <c r="A463" s="149">
        <v>28</v>
      </c>
      <c r="B463" s="149" t="s">
        <v>491</v>
      </c>
      <c r="C463" s="149" t="s">
        <v>763</v>
      </c>
      <c r="D463" s="149">
        <v>2</v>
      </c>
      <c r="E463" s="149">
        <v>2.7397260273972601E-2</v>
      </c>
      <c r="F463" s="149">
        <v>2</v>
      </c>
      <c r="G463" s="149">
        <v>2.53164556962025E-2</v>
      </c>
      <c r="H463" s="149">
        <v>0</v>
      </c>
      <c r="I463" s="149">
        <v>0</v>
      </c>
    </row>
    <row r="464" spans="1:9" x14ac:dyDescent="0.2">
      <c r="A464" s="149">
        <v>28</v>
      </c>
      <c r="B464" s="149" t="s">
        <v>491</v>
      </c>
      <c r="C464" s="149" t="s">
        <v>768</v>
      </c>
      <c r="D464" s="149">
        <v>2</v>
      </c>
      <c r="E464" s="149">
        <v>2.7397260273972601E-2</v>
      </c>
      <c r="F464" s="149">
        <v>2</v>
      </c>
      <c r="G464" s="149">
        <v>2.53164556962025E-2</v>
      </c>
      <c r="H464" s="149">
        <v>0</v>
      </c>
      <c r="I464" s="149">
        <v>0</v>
      </c>
    </row>
    <row r="465" spans="1:9" x14ac:dyDescent="0.2">
      <c r="A465" s="149">
        <v>29</v>
      </c>
      <c r="B465" s="149" t="s">
        <v>564</v>
      </c>
      <c r="C465" s="149" t="s">
        <v>762</v>
      </c>
      <c r="D465" s="149">
        <v>9</v>
      </c>
      <c r="E465" s="149">
        <v>4.8387096774193498E-2</v>
      </c>
      <c r="F465" s="149">
        <v>9</v>
      </c>
      <c r="G465" s="149">
        <v>4.94505494505494E-2</v>
      </c>
      <c r="H465" s="149">
        <v>0</v>
      </c>
      <c r="I465" s="149">
        <v>0</v>
      </c>
    </row>
    <row r="466" spans="1:9" x14ac:dyDescent="0.2">
      <c r="A466" s="149">
        <v>29</v>
      </c>
      <c r="B466" s="149" t="s">
        <v>564</v>
      </c>
      <c r="C466" s="149" t="s">
        <v>764</v>
      </c>
      <c r="D466" s="149">
        <v>16</v>
      </c>
      <c r="E466" s="149">
        <v>8.6021505376344107E-2</v>
      </c>
      <c r="F466" s="149">
        <v>16</v>
      </c>
      <c r="G466" s="149">
        <v>8.7912087912087905E-2</v>
      </c>
      <c r="H466" s="149">
        <v>0</v>
      </c>
      <c r="I466" s="149">
        <v>0</v>
      </c>
    </row>
    <row r="467" spans="1:9" x14ac:dyDescent="0.2">
      <c r="A467" s="149">
        <v>30</v>
      </c>
      <c r="B467" s="149" t="s">
        <v>592</v>
      </c>
      <c r="C467" s="149" t="s">
        <v>762</v>
      </c>
      <c r="D467" s="149">
        <v>132</v>
      </c>
      <c r="E467" s="149">
        <v>2.31416549789621E-2</v>
      </c>
      <c r="F467" s="149">
        <v>132</v>
      </c>
      <c r="G467" s="149">
        <v>2.34791889007471E-2</v>
      </c>
      <c r="H467" s="149">
        <v>0</v>
      </c>
      <c r="I467" s="149">
        <v>0</v>
      </c>
    </row>
    <row r="468" spans="1:9" x14ac:dyDescent="0.2">
      <c r="A468" s="149">
        <v>30</v>
      </c>
      <c r="B468" s="149" t="s">
        <v>592</v>
      </c>
      <c r="C468" s="149" t="s">
        <v>763</v>
      </c>
      <c r="D468" s="149">
        <v>582</v>
      </c>
      <c r="E468" s="149">
        <v>0.10203366058905999</v>
      </c>
      <c r="F468" s="149">
        <v>582</v>
      </c>
      <c r="G468" s="149">
        <v>0.10352187833511201</v>
      </c>
      <c r="H468" s="149">
        <v>0</v>
      </c>
      <c r="I468" s="149">
        <v>0</v>
      </c>
    </row>
    <row r="469" spans="1:9" x14ac:dyDescent="0.2">
      <c r="A469" s="149">
        <v>31</v>
      </c>
      <c r="B469" s="149" t="s">
        <v>546</v>
      </c>
      <c r="C469" s="149" t="s">
        <v>760</v>
      </c>
      <c r="D469" s="149">
        <v>1</v>
      </c>
      <c r="E469" s="149">
        <v>1</v>
      </c>
      <c r="F469" s="149">
        <v>1</v>
      </c>
      <c r="G469" s="149">
        <v>1</v>
      </c>
      <c r="H469" s="149">
        <v>0</v>
      </c>
      <c r="I469" s="149">
        <v>0</v>
      </c>
    </row>
    <row r="470" spans="1:9" x14ac:dyDescent="0.2">
      <c r="A470" s="149">
        <v>32</v>
      </c>
      <c r="B470" s="149" t="s">
        <v>489</v>
      </c>
      <c r="C470" s="149" t="s">
        <v>762</v>
      </c>
      <c r="D470" s="149">
        <v>14</v>
      </c>
      <c r="E470" s="149">
        <v>9.7902097902097904E-2</v>
      </c>
      <c r="F470" s="149">
        <v>14</v>
      </c>
      <c r="G470" s="149">
        <v>9.6551724137931005E-2</v>
      </c>
      <c r="H470" s="149">
        <v>0</v>
      </c>
      <c r="I470" s="149">
        <v>0</v>
      </c>
    </row>
    <row r="471" spans="1:9" x14ac:dyDescent="0.2">
      <c r="A471" s="149">
        <v>32</v>
      </c>
      <c r="B471" s="149" t="s">
        <v>489</v>
      </c>
      <c r="C471" s="149" t="s">
        <v>763</v>
      </c>
      <c r="D471" s="149">
        <v>2</v>
      </c>
      <c r="E471" s="149">
        <v>1.3986013986014E-2</v>
      </c>
      <c r="F471" s="149">
        <v>2</v>
      </c>
      <c r="G471" s="149">
        <v>1.37931034482759E-2</v>
      </c>
      <c r="H471" s="149">
        <v>0</v>
      </c>
      <c r="I471" s="149">
        <v>0</v>
      </c>
    </row>
    <row r="472" spans="1:9" x14ac:dyDescent="0.2">
      <c r="A472" s="149">
        <v>32</v>
      </c>
      <c r="B472" s="149" t="s">
        <v>489</v>
      </c>
      <c r="C472" s="149" t="s">
        <v>768</v>
      </c>
      <c r="D472" s="149">
        <v>4</v>
      </c>
      <c r="E472" s="149">
        <v>2.7972027972028E-2</v>
      </c>
      <c r="F472" s="149">
        <v>4</v>
      </c>
      <c r="G472" s="149">
        <v>2.7586206896551699E-2</v>
      </c>
      <c r="H472" s="149">
        <v>0</v>
      </c>
      <c r="I472" s="149">
        <v>0</v>
      </c>
    </row>
    <row r="473" spans="1:9" x14ac:dyDescent="0.2">
      <c r="A473" s="149">
        <v>33</v>
      </c>
      <c r="B473" s="149" t="s">
        <v>492</v>
      </c>
      <c r="C473" s="149" t="s">
        <v>766</v>
      </c>
      <c r="D473" s="149">
        <v>46</v>
      </c>
      <c r="E473" s="149">
        <v>6.2755798090040907E-2</v>
      </c>
      <c r="F473" s="149">
        <v>46</v>
      </c>
      <c r="G473" s="149">
        <v>6.3535911602209894E-2</v>
      </c>
      <c r="H473" s="149">
        <v>0</v>
      </c>
      <c r="I473" s="149">
        <v>0</v>
      </c>
    </row>
    <row r="474" spans="1:9" x14ac:dyDescent="0.2">
      <c r="A474" s="149">
        <v>33</v>
      </c>
      <c r="B474" s="149" t="s">
        <v>492</v>
      </c>
      <c r="C474" s="149" t="s">
        <v>768</v>
      </c>
      <c r="D474" s="149">
        <v>6</v>
      </c>
      <c r="E474" s="149">
        <v>8.1855388813096893E-3</v>
      </c>
      <c r="F474" s="149">
        <v>6</v>
      </c>
      <c r="G474" s="149">
        <v>8.2872928176795594E-3</v>
      </c>
      <c r="H474" s="149">
        <v>0</v>
      </c>
      <c r="I474" s="149">
        <v>0</v>
      </c>
    </row>
    <row r="475" spans="1:9" x14ac:dyDescent="0.2">
      <c r="A475" s="149">
        <v>33</v>
      </c>
      <c r="B475" s="149" t="s">
        <v>492</v>
      </c>
      <c r="C475" s="149" t="s">
        <v>761</v>
      </c>
      <c r="D475" s="149">
        <v>25</v>
      </c>
      <c r="E475" s="149">
        <v>3.4106412005456999E-2</v>
      </c>
      <c r="F475" s="149">
        <v>25</v>
      </c>
      <c r="G475" s="149">
        <v>3.4530386740331501E-2</v>
      </c>
      <c r="H475" s="149">
        <v>0</v>
      </c>
      <c r="I475" s="149">
        <v>0</v>
      </c>
    </row>
    <row r="476" spans="1:9" x14ac:dyDescent="0.2">
      <c r="A476" s="149">
        <v>33</v>
      </c>
      <c r="B476" s="149" t="s">
        <v>492</v>
      </c>
      <c r="C476" s="149" t="s">
        <v>764</v>
      </c>
      <c r="D476" s="149">
        <v>25</v>
      </c>
      <c r="E476" s="149">
        <v>3.4106412005456999E-2</v>
      </c>
      <c r="F476" s="149">
        <v>25</v>
      </c>
      <c r="G476" s="149">
        <v>3.4530386740331501E-2</v>
      </c>
      <c r="H476" s="149">
        <v>0</v>
      </c>
      <c r="I476" s="149">
        <v>0</v>
      </c>
    </row>
    <row r="477" spans="1:9" x14ac:dyDescent="0.2">
      <c r="A477" s="149">
        <v>33</v>
      </c>
      <c r="B477" s="149" t="s">
        <v>492</v>
      </c>
      <c r="C477" s="149" t="s">
        <v>765</v>
      </c>
      <c r="D477" s="149">
        <v>6</v>
      </c>
      <c r="E477" s="149">
        <v>8.1855388813096893E-3</v>
      </c>
      <c r="F477" s="149">
        <v>6</v>
      </c>
      <c r="G477" s="149">
        <v>8.2872928176795594E-3</v>
      </c>
      <c r="H477" s="149">
        <v>0</v>
      </c>
      <c r="I477" s="149">
        <v>0</v>
      </c>
    </row>
    <row r="478" spans="1:9" x14ac:dyDescent="0.2">
      <c r="A478" s="149">
        <v>34</v>
      </c>
      <c r="B478" s="149" t="s">
        <v>493</v>
      </c>
      <c r="C478" s="149" t="s">
        <v>762</v>
      </c>
      <c r="D478" s="149">
        <v>1</v>
      </c>
      <c r="E478" s="149">
        <v>0.25</v>
      </c>
      <c r="F478" s="149">
        <v>1</v>
      </c>
      <c r="G478" s="149">
        <v>0.25</v>
      </c>
      <c r="H478" s="149">
        <v>0</v>
      </c>
      <c r="I478" s="149">
        <v>0</v>
      </c>
    </row>
    <row r="479" spans="1:9" x14ac:dyDescent="0.2">
      <c r="A479" s="149">
        <v>34</v>
      </c>
      <c r="B479" s="149" t="s">
        <v>493</v>
      </c>
      <c r="C479" s="149" t="s">
        <v>760</v>
      </c>
      <c r="D479" s="149">
        <v>1</v>
      </c>
      <c r="E479" s="149">
        <v>0.25</v>
      </c>
      <c r="F479" s="149">
        <v>1</v>
      </c>
      <c r="G479" s="149">
        <v>0.25</v>
      </c>
      <c r="H479" s="149">
        <v>0</v>
      </c>
      <c r="I479" s="149">
        <v>0</v>
      </c>
    </row>
    <row r="480" spans="1:9" x14ac:dyDescent="0.2">
      <c r="A480" s="149">
        <v>34</v>
      </c>
      <c r="B480" s="149" t="s">
        <v>493</v>
      </c>
      <c r="C480" s="149" t="s">
        <v>764</v>
      </c>
      <c r="D480" s="149">
        <v>2</v>
      </c>
      <c r="E480" s="149">
        <v>0.5</v>
      </c>
      <c r="F480" s="149">
        <v>2</v>
      </c>
      <c r="G480" s="149">
        <v>0.5</v>
      </c>
      <c r="H480" s="149">
        <v>0</v>
      </c>
      <c r="I480" s="149">
        <v>0</v>
      </c>
    </row>
    <row r="481" spans="1:9" x14ac:dyDescent="0.2">
      <c r="A481" s="149">
        <v>35</v>
      </c>
      <c r="B481" s="149" t="s">
        <v>496</v>
      </c>
      <c r="C481" s="149" t="s">
        <v>764</v>
      </c>
      <c r="D481" s="149">
        <v>159</v>
      </c>
      <c r="E481" s="149">
        <v>4.9089225069465899E-2</v>
      </c>
      <c r="F481" s="149">
        <v>159</v>
      </c>
      <c r="G481" s="149">
        <v>5.09288917360666E-2</v>
      </c>
      <c r="H481" s="149">
        <v>0</v>
      </c>
      <c r="I481" s="149">
        <v>0</v>
      </c>
    </row>
    <row r="482" spans="1:9" x14ac:dyDescent="0.2">
      <c r="A482" s="149">
        <v>36</v>
      </c>
      <c r="B482" s="149" t="s">
        <v>497</v>
      </c>
      <c r="C482" s="149" t="s">
        <v>764</v>
      </c>
      <c r="D482" s="149">
        <v>54</v>
      </c>
      <c r="E482" s="149">
        <v>8.2822085889570504E-2</v>
      </c>
      <c r="F482" s="149">
        <v>54</v>
      </c>
      <c r="G482" s="149">
        <v>8.5850556438791706E-2</v>
      </c>
      <c r="H482" s="149">
        <v>0</v>
      </c>
      <c r="I482" s="149">
        <v>0</v>
      </c>
    </row>
    <row r="483" spans="1:9" x14ac:dyDescent="0.2">
      <c r="A483" s="149">
        <v>37</v>
      </c>
      <c r="B483" s="149" t="s">
        <v>494</v>
      </c>
      <c r="C483" s="149" t="s">
        <v>762</v>
      </c>
      <c r="D483" s="149">
        <v>89</v>
      </c>
      <c r="E483" s="149">
        <v>3.5429936305732497E-2</v>
      </c>
      <c r="F483" s="149">
        <v>89</v>
      </c>
      <c r="G483" s="149">
        <v>3.5657051282051301E-2</v>
      </c>
      <c r="H483" s="149">
        <v>0</v>
      </c>
      <c r="I483" s="149">
        <v>0</v>
      </c>
    </row>
    <row r="484" spans="1:9" x14ac:dyDescent="0.2">
      <c r="A484" s="149">
        <v>38</v>
      </c>
      <c r="B484" s="149" t="s">
        <v>531</v>
      </c>
      <c r="C484" s="149" t="s">
        <v>760</v>
      </c>
      <c r="D484" s="149">
        <v>1</v>
      </c>
      <c r="E484" s="149">
        <v>6.8027210884353704E-3</v>
      </c>
      <c r="F484" s="149">
        <v>1</v>
      </c>
      <c r="G484" s="149">
        <v>6.6666666666666697E-3</v>
      </c>
      <c r="H484" s="149">
        <v>0</v>
      </c>
      <c r="I484" s="149">
        <v>0</v>
      </c>
    </row>
    <row r="485" spans="1:9" x14ac:dyDescent="0.2">
      <c r="A485" s="149">
        <v>38</v>
      </c>
      <c r="B485" s="149" t="s">
        <v>531</v>
      </c>
      <c r="C485" s="149" t="s">
        <v>763</v>
      </c>
      <c r="D485" s="149">
        <v>2</v>
      </c>
      <c r="E485" s="149">
        <v>1.3605442176870699E-2</v>
      </c>
      <c r="F485" s="149">
        <v>2</v>
      </c>
      <c r="G485" s="149">
        <v>1.3333333333333299E-2</v>
      </c>
      <c r="H485" s="149">
        <v>0</v>
      </c>
      <c r="I485" s="149">
        <v>0</v>
      </c>
    </row>
    <row r="486" spans="1:9" x14ac:dyDescent="0.2">
      <c r="A486" s="149">
        <v>38</v>
      </c>
      <c r="B486" s="149" t="s">
        <v>531</v>
      </c>
      <c r="C486" s="149" t="s">
        <v>761</v>
      </c>
      <c r="D486" s="149">
        <v>85</v>
      </c>
      <c r="E486" s="149">
        <v>0.578231292517007</v>
      </c>
      <c r="F486" s="149">
        <v>85</v>
      </c>
      <c r="G486" s="149">
        <v>0.56666666666666698</v>
      </c>
      <c r="H486" s="149">
        <v>0</v>
      </c>
      <c r="I486" s="149">
        <v>0</v>
      </c>
    </row>
    <row r="487" spans="1:9" x14ac:dyDescent="0.2">
      <c r="A487" s="149">
        <v>4</v>
      </c>
      <c r="B487" s="149" t="s">
        <v>518</v>
      </c>
      <c r="C487" s="149" t="s">
        <v>766</v>
      </c>
      <c r="D487" s="149">
        <v>1</v>
      </c>
      <c r="E487" s="149">
        <v>2.6315789473684199E-2</v>
      </c>
      <c r="F487" s="149">
        <v>1</v>
      </c>
      <c r="G487" s="149">
        <v>2.7027027027027001E-2</v>
      </c>
      <c r="H487" s="149">
        <v>0</v>
      </c>
      <c r="I487" s="149">
        <v>0</v>
      </c>
    </row>
    <row r="488" spans="1:9" x14ac:dyDescent="0.2">
      <c r="A488" s="149">
        <v>4</v>
      </c>
      <c r="B488" s="149" t="s">
        <v>518</v>
      </c>
      <c r="C488" s="149" t="s">
        <v>763</v>
      </c>
      <c r="D488" s="149">
        <v>5</v>
      </c>
      <c r="E488" s="149">
        <v>0.13157894736842099</v>
      </c>
      <c r="F488" s="149">
        <v>5</v>
      </c>
      <c r="G488" s="149">
        <v>0.135135135135135</v>
      </c>
      <c r="H488" s="149">
        <v>0</v>
      </c>
      <c r="I488" s="149">
        <v>0</v>
      </c>
    </row>
    <row r="489" spans="1:9" x14ac:dyDescent="0.2">
      <c r="A489" s="149">
        <v>4</v>
      </c>
      <c r="B489" s="149" t="s">
        <v>518</v>
      </c>
      <c r="C489" s="149" t="s">
        <v>761</v>
      </c>
      <c r="D489" s="149">
        <v>3</v>
      </c>
      <c r="E489" s="149">
        <v>7.8947368421052599E-2</v>
      </c>
      <c r="F489" s="149">
        <v>3</v>
      </c>
      <c r="G489" s="149">
        <v>8.1081081081081099E-2</v>
      </c>
      <c r="H489" s="149">
        <v>0</v>
      </c>
      <c r="I489" s="149">
        <v>0</v>
      </c>
    </row>
    <row r="490" spans="1:9" x14ac:dyDescent="0.2">
      <c r="A490" s="149">
        <v>40</v>
      </c>
      <c r="B490" s="149" t="s">
        <v>498</v>
      </c>
      <c r="C490" s="149" t="s">
        <v>762</v>
      </c>
      <c r="D490" s="149">
        <v>1</v>
      </c>
      <c r="E490" s="149">
        <v>4.7619047619047597E-3</v>
      </c>
      <c r="F490" s="149">
        <v>1</v>
      </c>
      <c r="G490" s="149">
        <v>4.8309178743961402E-3</v>
      </c>
      <c r="H490" s="149">
        <v>0</v>
      </c>
      <c r="I490" s="149">
        <v>0</v>
      </c>
    </row>
    <row r="491" spans="1:9" x14ac:dyDescent="0.2">
      <c r="A491" s="149">
        <v>40</v>
      </c>
      <c r="B491" s="149" t="s">
        <v>498</v>
      </c>
      <c r="C491" s="149" t="s">
        <v>760</v>
      </c>
      <c r="D491" s="149">
        <v>6</v>
      </c>
      <c r="E491" s="149">
        <v>2.8571428571428598E-2</v>
      </c>
      <c r="F491" s="149">
        <v>6</v>
      </c>
      <c r="G491" s="149">
        <v>2.8985507246376802E-2</v>
      </c>
      <c r="H491" s="149">
        <v>0</v>
      </c>
      <c r="I491" s="149">
        <v>0</v>
      </c>
    </row>
    <row r="492" spans="1:9" x14ac:dyDescent="0.2">
      <c r="A492" s="149">
        <v>40</v>
      </c>
      <c r="B492" s="149" t="s">
        <v>498</v>
      </c>
      <c r="C492" s="149" t="s">
        <v>766</v>
      </c>
      <c r="D492" s="149">
        <v>55</v>
      </c>
      <c r="E492" s="149">
        <v>0.26190476190476197</v>
      </c>
      <c r="F492" s="149">
        <v>55</v>
      </c>
      <c r="G492" s="149">
        <v>0.26570048309178701</v>
      </c>
      <c r="H492" s="149">
        <v>0</v>
      </c>
      <c r="I492" s="149">
        <v>0</v>
      </c>
    </row>
    <row r="493" spans="1:9" x14ac:dyDescent="0.2">
      <c r="A493" s="149">
        <v>40</v>
      </c>
      <c r="B493" s="149" t="s">
        <v>498</v>
      </c>
      <c r="C493" s="149" t="s">
        <v>764</v>
      </c>
      <c r="D493" s="149">
        <v>2</v>
      </c>
      <c r="E493" s="149">
        <v>9.5238095238095195E-3</v>
      </c>
      <c r="F493" s="149">
        <v>2</v>
      </c>
      <c r="G493" s="149">
        <v>9.6618357487922701E-3</v>
      </c>
      <c r="H493" s="149">
        <v>0</v>
      </c>
      <c r="I493" s="149">
        <v>0</v>
      </c>
    </row>
    <row r="494" spans="1:9" x14ac:dyDescent="0.2">
      <c r="A494" s="149">
        <v>41</v>
      </c>
      <c r="B494" s="149" t="s">
        <v>542</v>
      </c>
      <c r="C494" s="149" t="s">
        <v>762</v>
      </c>
      <c r="D494" s="149">
        <v>1</v>
      </c>
      <c r="E494" s="149">
        <v>1.16279069767442E-2</v>
      </c>
      <c r="F494" s="149">
        <v>1</v>
      </c>
      <c r="G494" s="149">
        <v>1.16279069767442E-2</v>
      </c>
      <c r="H494" s="149">
        <v>0</v>
      </c>
      <c r="I494" s="149">
        <v>0</v>
      </c>
    </row>
    <row r="495" spans="1:9" x14ac:dyDescent="0.2">
      <c r="A495" s="149">
        <v>41</v>
      </c>
      <c r="B495" s="149" t="s">
        <v>542</v>
      </c>
      <c r="C495" s="149" t="s">
        <v>760</v>
      </c>
      <c r="D495" s="149">
        <v>40</v>
      </c>
      <c r="E495" s="149">
        <v>0.46511627906976699</v>
      </c>
      <c r="F495" s="149">
        <v>40</v>
      </c>
      <c r="G495" s="149">
        <v>0.46511627906976699</v>
      </c>
      <c r="H495" s="149">
        <v>0</v>
      </c>
      <c r="I495" s="149">
        <v>0</v>
      </c>
    </row>
    <row r="496" spans="1:9" x14ac:dyDescent="0.2">
      <c r="A496" s="149">
        <v>41</v>
      </c>
      <c r="B496" s="149" t="s">
        <v>542</v>
      </c>
      <c r="C496" s="149" t="s">
        <v>763</v>
      </c>
      <c r="D496" s="149">
        <v>36</v>
      </c>
      <c r="E496" s="149">
        <v>0.418604651162791</v>
      </c>
      <c r="F496" s="149">
        <v>36</v>
      </c>
      <c r="G496" s="149">
        <v>0.418604651162791</v>
      </c>
      <c r="H496" s="149">
        <v>0</v>
      </c>
      <c r="I496" s="149">
        <v>0</v>
      </c>
    </row>
    <row r="497" spans="1:9" x14ac:dyDescent="0.2">
      <c r="A497" s="149">
        <v>41</v>
      </c>
      <c r="B497" s="149" t="s">
        <v>542</v>
      </c>
      <c r="C497" s="149" t="s">
        <v>761</v>
      </c>
      <c r="D497" s="149">
        <v>4</v>
      </c>
      <c r="E497" s="149">
        <v>4.6511627906976702E-2</v>
      </c>
      <c r="F497" s="149">
        <v>4</v>
      </c>
      <c r="G497" s="149">
        <v>4.6511627906976702E-2</v>
      </c>
      <c r="H497" s="149">
        <v>0</v>
      </c>
      <c r="I497" s="149">
        <v>0</v>
      </c>
    </row>
    <row r="498" spans="1:9" x14ac:dyDescent="0.2">
      <c r="A498" s="149">
        <v>41</v>
      </c>
      <c r="B498" s="149" t="s">
        <v>542</v>
      </c>
      <c r="C498" s="149" t="s">
        <v>764</v>
      </c>
      <c r="D498" s="149">
        <v>5</v>
      </c>
      <c r="E498" s="149">
        <v>5.8139534883720902E-2</v>
      </c>
      <c r="F498" s="149">
        <v>5</v>
      </c>
      <c r="G498" s="149">
        <v>5.8139534883720902E-2</v>
      </c>
      <c r="H498" s="149">
        <v>0</v>
      </c>
      <c r="I498" s="149">
        <v>0</v>
      </c>
    </row>
    <row r="499" spans="1:9" x14ac:dyDescent="0.2">
      <c r="A499" s="149">
        <v>42</v>
      </c>
      <c r="B499" s="149" t="s">
        <v>525</v>
      </c>
      <c r="C499" s="149" t="s">
        <v>763</v>
      </c>
      <c r="D499" s="149">
        <v>1</v>
      </c>
      <c r="E499" s="149">
        <v>3.26797385620915E-3</v>
      </c>
      <c r="F499" s="149">
        <v>1</v>
      </c>
      <c r="G499" s="149">
        <v>3.3898305084745801E-3</v>
      </c>
      <c r="H499" s="149">
        <v>0</v>
      </c>
      <c r="I499" s="149">
        <v>0</v>
      </c>
    </row>
    <row r="500" spans="1:9" x14ac:dyDescent="0.2">
      <c r="A500" s="149">
        <v>42</v>
      </c>
      <c r="B500" s="149" t="s">
        <v>525</v>
      </c>
      <c r="C500" s="149" t="s">
        <v>764</v>
      </c>
      <c r="D500" s="149">
        <v>10</v>
      </c>
      <c r="E500" s="149">
        <v>3.2679738562091498E-2</v>
      </c>
      <c r="F500" s="149">
        <v>10</v>
      </c>
      <c r="G500" s="149">
        <v>3.3898305084745797E-2</v>
      </c>
      <c r="H500" s="149">
        <v>0</v>
      </c>
      <c r="I500" s="149">
        <v>0</v>
      </c>
    </row>
    <row r="501" spans="1:9" x14ac:dyDescent="0.2">
      <c r="A501" s="149">
        <v>43</v>
      </c>
      <c r="B501" s="149" t="s">
        <v>584</v>
      </c>
      <c r="C501" s="149" t="s">
        <v>768</v>
      </c>
      <c r="D501" s="149">
        <v>26</v>
      </c>
      <c r="E501" s="149">
        <v>9.5799557848194605E-3</v>
      </c>
      <c r="F501" s="149">
        <v>26</v>
      </c>
      <c r="G501" s="149">
        <v>9.5940959409594097E-3</v>
      </c>
      <c r="H501" s="149">
        <v>0</v>
      </c>
      <c r="I501" s="149">
        <v>0</v>
      </c>
    </row>
    <row r="502" spans="1:9" x14ac:dyDescent="0.2">
      <c r="A502" s="149">
        <v>43</v>
      </c>
      <c r="B502" s="149" t="s">
        <v>584</v>
      </c>
      <c r="C502" s="149" t="s">
        <v>765</v>
      </c>
      <c r="D502" s="149">
        <v>16</v>
      </c>
      <c r="E502" s="149">
        <v>5.8953574060427397E-3</v>
      </c>
      <c r="F502" s="149">
        <v>16</v>
      </c>
      <c r="G502" s="149">
        <v>5.9040590405904101E-3</v>
      </c>
      <c r="H502" s="149">
        <v>0</v>
      </c>
      <c r="I502" s="149">
        <v>0</v>
      </c>
    </row>
    <row r="503" spans="1:9" x14ac:dyDescent="0.2">
      <c r="A503" s="149">
        <v>44</v>
      </c>
      <c r="B503" s="149" t="s">
        <v>585</v>
      </c>
      <c r="C503" s="149" t="s">
        <v>767</v>
      </c>
      <c r="D503" s="149">
        <v>1</v>
      </c>
      <c r="E503" s="149">
        <v>2.5094102885821797E-4</v>
      </c>
      <c r="F503" s="149">
        <v>1</v>
      </c>
      <c r="G503" s="149">
        <v>2.5176233635448099E-4</v>
      </c>
      <c r="H503" s="149">
        <v>0</v>
      </c>
      <c r="I503" s="149">
        <v>0</v>
      </c>
    </row>
    <row r="504" spans="1:9" x14ac:dyDescent="0.2">
      <c r="A504" s="149">
        <v>44</v>
      </c>
      <c r="B504" s="149" t="s">
        <v>585</v>
      </c>
      <c r="C504" s="149" t="s">
        <v>768</v>
      </c>
      <c r="D504" s="149">
        <v>15</v>
      </c>
      <c r="E504" s="149">
        <v>3.76411543287327E-3</v>
      </c>
      <c r="F504" s="149">
        <v>15</v>
      </c>
      <c r="G504" s="149">
        <v>3.7764350453172199E-3</v>
      </c>
      <c r="H504" s="149">
        <v>0</v>
      </c>
      <c r="I504" s="149">
        <v>0</v>
      </c>
    </row>
    <row r="505" spans="1:9" x14ac:dyDescent="0.2">
      <c r="A505" s="149">
        <v>45</v>
      </c>
      <c r="B505" s="149" t="s">
        <v>572</v>
      </c>
      <c r="C505" s="149" t="s">
        <v>761</v>
      </c>
      <c r="D505" s="149">
        <v>33</v>
      </c>
      <c r="E505" s="149">
        <v>6.7901234567901203E-2</v>
      </c>
      <c r="F505" s="149">
        <v>33</v>
      </c>
      <c r="G505" s="149">
        <v>6.8607068607068597E-2</v>
      </c>
      <c r="H505" s="149">
        <v>0</v>
      </c>
      <c r="I505" s="149">
        <v>0</v>
      </c>
    </row>
    <row r="506" spans="1:9" x14ac:dyDescent="0.2">
      <c r="A506" s="149">
        <v>46</v>
      </c>
      <c r="B506" s="149" t="s">
        <v>538</v>
      </c>
      <c r="C506" s="149" t="s">
        <v>762</v>
      </c>
      <c r="D506" s="149">
        <v>111</v>
      </c>
      <c r="E506" s="149">
        <v>4.3461237274863E-2</v>
      </c>
      <c r="F506" s="149">
        <v>111</v>
      </c>
      <c r="G506" s="149">
        <v>4.3890865954922899E-2</v>
      </c>
      <c r="H506" s="149">
        <v>0</v>
      </c>
      <c r="I506" s="149">
        <v>0</v>
      </c>
    </row>
    <row r="507" spans="1:9" x14ac:dyDescent="0.2">
      <c r="A507" s="149">
        <v>46</v>
      </c>
      <c r="B507" s="149" t="s">
        <v>538</v>
      </c>
      <c r="C507" s="149" t="s">
        <v>768</v>
      </c>
      <c r="D507" s="149">
        <v>12</v>
      </c>
      <c r="E507" s="149">
        <v>4.6985121378230197E-3</v>
      </c>
      <c r="F507" s="149">
        <v>12</v>
      </c>
      <c r="G507" s="149">
        <v>4.7449584816132897E-3</v>
      </c>
      <c r="H507" s="149">
        <v>0</v>
      </c>
      <c r="I507" s="149">
        <v>0</v>
      </c>
    </row>
    <row r="508" spans="1:9" x14ac:dyDescent="0.2">
      <c r="A508" s="149">
        <v>47</v>
      </c>
      <c r="B508" s="149" t="s">
        <v>563</v>
      </c>
      <c r="C508" s="149" t="s">
        <v>765</v>
      </c>
      <c r="D508" s="149">
        <v>30</v>
      </c>
      <c r="E508" s="149">
        <v>2.2779043280182199E-2</v>
      </c>
      <c r="F508" s="149">
        <v>30</v>
      </c>
      <c r="G508" s="149">
        <v>2.3059185242121399E-2</v>
      </c>
      <c r="H508" s="149">
        <v>0</v>
      </c>
      <c r="I508" s="149">
        <v>0</v>
      </c>
    </row>
    <row r="509" spans="1:9" x14ac:dyDescent="0.2">
      <c r="A509" s="149">
        <v>48</v>
      </c>
      <c r="B509" s="149" t="s">
        <v>479</v>
      </c>
      <c r="C509" s="149" t="s">
        <v>765</v>
      </c>
      <c r="D509" s="149">
        <v>2</v>
      </c>
      <c r="E509" s="149">
        <v>1.11856823266219E-3</v>
      </c>
      <c r="F509" s="149">
        <v>2</v>
      </c>
      <c r="G509" s="149">
        <v>1.13058224985868E-3</v>
      </c>
      <c r="H509" s="149">
        <v>0</v>
      </c>
      <c r="I509" s="149">
        <v>0</v>
      </c>
    </row>
    <row r="510" spans="1:9" x14ac:dyDescent="0.2">
      <c r="A510" s="149">
        <v>49</v>
      </c>
      <c r="B510" s="149" t="s">
        <v>499</v>
      </c>
      <c r="C510" s="149" t="s">
        <v>766</v>
      </c>
      <c r="D510" s="149">
        <v>6</v>
      </c>
      <c r="E510" s="149">
        <v>0.125</v>
      </c>
      <c r="F510" s="149">
        <v>6</v>
      </c>
      <c r="G510" s="149">
        <v>0.122448979591837</v>
      </c>
      <c r="H510" s="149">
        <v>0</v>
      </c>
      <c r="I510" s="149">
        <v>0</v>
      </c>
    </row>
    <row r="511" spans="1:9" x14ac:dyDescent="0.2">
      <c r="A511" s="149">
        <v>49</v>
      </c>
      <c r="B511" s="149" t="s">
        <v>499</v>
      </c>
      <c r="C511" s="149" t="s">
        <v>768</v>
      </c>
      <c r="D511" s="149">
        <v>7</v>
      </c>
      <c r="E511" s="149">
        <v>0.14583333333333301</v>
      </c>
      <c r="F511" s="149">
        <v>7</v>
      </c>
      <c r="G511" s="149">
        <v>0.14285714285714299</v>
      </c>
      <c r="H511" s="149">
        <v>0</v>
      </c>
      <c r="I511" s="149">
        <v>0</v>
      </c>
    </row>
    <row r="512" spans="1:9" x14ac:dyDescent="0.2">
      <c r="A512" s="149">
        <v>49</v>
      </c>
      <c r="B512" s="149" t="s">
        <v>499</v>
      </c>
      <c r="C512" s="149" t="s">
        <v>761</v>
      </c>
      <c r="D512" s="149">
        <v>3</v>
      </c>
      <c r="E512" s="149">
        <v>6.25E-2</v>
      </c>
      <c r="F512" s="149">
        <v>3</v>
      </c>
      <c r="G512" s="149">
        <v>6.1224489795918401E-2</v>
      </c>
      <c r="H512" s="149">
        <v>0</v>
      </c>
      <c r="I512" s="149">
        <v>0</v>
      </c>
    </row>
    <row r="513" spans="1:9" x14ac:dyDescent="0.2">
      <c r="A513" s="149">
        <v>5</v>
      </c>
      <c r="B513" s="149" t="s">
        <v>536</v>
      </c>
      <c r="C513" s="149" t="s">
        <v>760</v>
      </c>
      <c r="D513" s="149">
        <v>85</v>
      </c>
      <c r="E513" s="149">
        <v>5.5737704918032802E-2</v>
      </c>
      <c r="F513" s="149">
        <v>85</v>
      </c>
      <c r="G513" s="149">
        <v>5.6179775280898903E-2</v>
      </c>
      <c r="H513" s="149">
        <v>0</v>
      </c>
      <c r="I513" s="149">
        <v>0</v>
      </c>
    </row>
    <row r="514" spans="1:9" x14ac:dyDescent="0.2">
      <c r="A514" s="149">
        <v>5</v>
      </c>
      <c r="B514" s="149" t="s">
        <v>536</v>
      </c>
      <c r="C514" s="149" t="s">
        <v>761</v>
      </c>
      <c r="D514" s="149">
        <v>13</v>
      </c>
      <c r="E514" s="149">
        <v>8.5245901639344306E-3</v>
      </c>
      <c r="F514" s="149">
        <v>13</v>
      </c>
      <c r="G514" s="149">
        <v>8.59220092531395E-3</v>
      </c>
      <c r="H514" s="149">
        <v>0</v>
      </c>
      <c r="I514" s="149">
        <v>0</v>
      </c>
    </row>
    <row r="515" spans="1:9" x14ac:dyDescent="0.2">
      <c r="A515" s="149">
        <v>5</v>
      </c>
      <c r="B515" s="149" t="s">
        <v>536</v>
      </c>
      <c r="C515" s="149" t="s">
        <v>764</v>
      </c>
      <c r="D515" s="149">
        <v>108</v>
      </c>
      <c r="E515" s="149">
        <v>7.0819672131147496E-2</v>
      </c>
      <c r="F515" s="149">
        <v>108</v>
      </c>
      <c r="G515" s="149">
        <v>7.1381361533377402E-2</v>
      </c>
      <c r="H515" s="149">
        <v>0</v>
      </c>
      <c r="I515" s="149">
        <v>0</v>
      </c>
    </row>
    <row r="516" spans="1:9" x14ac:dyDescent="0.2">
      <c r="A516" s="149">
        <v>5</v>
      </c>
      <c r="B516" s="149" t="s">
        <v>536</v>
      </c>
      <c r="C516" s="149" t="s">
        <v>765</v>
      </c>
      <c r="D516" s="149">
        <v>49</v>
      </c>
      <c r="E516" s="149">
        <v>3.2131147540983597E-2</v>
      </c>
      <c r="F516" s="149">
        <v>49</v>
      </c>
      <c r="G516" s="149">
        <v>3.2385988103106403E-2</v>
      </c>
      <c r="H516" s="149">
        <v>0</v>
      </c>
      <c r="I516" s="149">
        <v>0</v>
      </c>
    </row>
    <row r="517" spans="1:9" x14ac:dyDescent="0.2">
      <c r="A517" s="149">
        <v>50</v>
      </c>
      <c r="B517" s="149" t="s">
        <v>593</v>
      </c>
      <c r="C517" s="149" t="s">
        <v>768</v>
      </c>
      <c r="D517" s="149">
        <v>2</v>
      </c>
      <c r="E517" s="149">
        <v>2.40211386019697E-4</v>
      </c>
      <c r="F517" s="149">
        <v>2</v>
      </c>
      <c r="G517" s="149">
        <v>2.4096385542168701E-4</v>
      </c>
      <c r="H517" s="149">
        <v>0</v>
      </c>
      <c r="I517" s="149">
        <v>0</v>
      </c>
    </row>
    <row r="518" spans="1:9" x14ac:dyDescent="0.2">
      <c r="A518" s="149">
        <v>51</v>
      </c>
      <c r="B518" s="149" t="s">
        <v>541</v>
      </c>
      <c r="C518" s="149" t="s">
        <v>762</v>
      </c>
      <c r="D518" s="149">
        <v>6</v>
      </c>
      <c r="E518" s="149">
        <v>5.5147058823529398E-3</v>
      </c>
      <c r="F518" s="149">
        <v>6</v>
      </c>
      <c r="G518" s="149">
        <v>5.4005400540053997E-3</v>
      </c>
      <c r="H518" s="149">
        <v>0</v>
      </c>
      <c r="I518" s="149">
        <v>0</v>
      </c>
    </row>
    <row r="519" spans="1:9" x14ac:dyDescent="0.2">
      <c r="A519" s="149">
        <v>51</v>
      </c>
      <c r="B519" s="149" t="s">
        <v>541</v>
      </c>
      <c r="C519" s="149" t="s">
        <v>761</v>
      </c>
      <c r="D519" s="149">
        <v>45</v>
      </c>
      <c r="E519" s="149">
        <v>4.1360294117647099E-2</v>
      </c>
      <c r="F519" s="149">
        <v>45</v>
      </c>
      <c r="G519" s="149">
        <v>4.0504050405040501E-2</v>
      </c>
      <c r="H519" s="149">
        <v>0</v>
      </c>
      <c r="I519" s="149">
        <v>0</v>
      </c>
    </row>
    <row r="520" spans="1:9" x14ac:dyDescent="0.2">
      <c r="A520" s="149">
        <v>52</v>
      </c>
      <c r="B520" s="149" t="s">
        <v>549</v>
      </c>
      <c r="C520" s="149" t="s">
        <v>762</v>
      </c>
      <c r="D520" s="149">
        <v>7</v>
      </c>
      <c r="E520" s="149">
        <v>7.4468085106383003E-2</v>
      </c>
      <c r="F520" s="149">
        <v>7</v>
      </c>
      <c r="G520" s="149">
        <v>7.1428571428571397E-2</v>
      </c>
      <c r="H520" s="149">
        <v>0</v>
      </c>
      <c r="I520" s="149">
        <v>0</v>
      </c>
    </row>
    <row r="521" spans="1:9" x14ac:dyDescent="0.2">
      <c r="A521" s="149">
        <v>52</v>
      </c>
      <c r="B521" s="149" t="s">
        <v>549</v>
      </c>
      <c r="C521" s="149" t="s">
        <v>764</v>
      </c>
      <c r="D521" s="149">
        <v>1</v>
      </c>
      <c r="E521" s="149">
        <v>1.0638297872340399E-2</v>
      </c>
      <c r="F521" s="149">
        <v>1</v>
      </c>
      <c r="G521" s="149">
        <v>1.02040816326531E-2</v>
      </c>
      <c r="H521" s="149">
        <v>0</v>
      </c>
      <c r="I521" s="149">
        <v>0</v>
      </c>
    </row>
    <row r="522" spans="1:9" x14ac:dyDescent="0.2">
      <c r="A522" s="149">
        <v>52</v>
      </c>
      <c r="B522" s="149" t="s">
        <v>549</v>
      </c>
      <c r="C522" s="149" t="s">
        <v>765</v>
      </c>
      <c r="D522" s="149">
        <v>1</v>
      </c>
      <c r="E522" s="149">
        <v>1.0638297872340399E-2</v>
      </c>
      <c r="F522" s="149">
        <v>1</v>
      </c>
      <c r="G522" s="149">
        <v>1.02040816326531E-2</v>
      </c>
      <c r="H522" s="149">
        <v>0</v>
      </c>
      <c r="I522" s="149">
        <v>0</v>
      </c>
    </row>
    <row r="523" spans="1:9" x14ac:dyDescent="0.2">
      <c r="A523" s="149">
        <v>53</v>
      </c>
      <c r="B523" s="149" t="s">
        <v>586</v>
      </c>
      <c r="C523" s="149" t="s">
        <v>767</v>
      </c>
      <c r="D523" s="149">
        <v>15</v>
      </c>
      <c r="E523" s="149">
        <v>4.3397754889480401E-4</v>
      </c>
      <c r="F523" s="149">
        <v>15</v>
      </c>
      <c r="G523" s="149">
        <v>4.3990849903220101E-4</v>
      </c>
      <c r="H523" s="149">
        <v>0</v>
      </c>
      <c r="I523" s="149">
        <v>0</v>
      </c>
    </row>
    <row r="524" spans="1:9" x14ac:dyDescent="0.2">
      <c r="A524" s="149">
        <v>54</v>
      </c>
      <c r="B524" s="149" t="s">
        <v>495</v>
      </c>
      <c r="C524" s="149" t="s">
        <v>762</v>
      </c>
      <c r="D524" s="149">
        <v>20</v>
      </c>
      <c r="E524" s="149">
        <v>0.12987012987013</v>
      </c>
      <c r="F524" s="149">
        <v>20</v>
      </c>
      <c r="G524" s="149">
        <v>0.13157894736842099</v>
      </c>
      <c r="H524" s="149">
        <v>0</v>
      </c>
      <c r="I524" s="149">
        <v>0</v>
      </c>
    </row>
    <row r="525" spans="1:9" x14ac:dyDescent="0.2">
      <c r="A525" s="149">
        <v>54</v>
      </c>
      <c r="B525" s="149" t="s">
        <v>495</v>
      </c>
      <c r="C525" s="149" t="s">
        <v>766</v>
      </c>
      <c r="D525" s="149">
        <v>3</v>
      </c>
      <c r="E525" s="149">
        <v>1.9480519480519501E-2</v>
      </c>
      <c r="F525" s="149">
        <v>3</v>
      </c>
      <c r="G525" s="149">
        <v>1.9736842105263198E-2</v>
      </c>
      <c r="H525" s="149">
        <v>0</v>
      </c>
      <c r="I525" s="149">
        <v>0</v>
      </c>
    </row>
    <row r="526" spans="1:9" x14ac:dyDescent="0.2">
      <c r="A526" s="149">
        <v>54</v>
      </c>
      <c r="B526" s="149" t="s">
        <v>495</v>
      </c>
      <c r="C526" s="149" t="s">
        <v>763</v>
      </c>
      <c r="D526" s="149">
        <v>9</v>
      </c>
      <c r="E526" s="149">
        <v>5.8441558441558399E-2</v>
      </c>
      <c r="F526" s="149">
        <v>9</v>
      </c>
      <c r="G526" s="149">
        <v>5.9210526315789498E-2</v>
      </c>
      <c r="H526" s="149">
        <v>0</v>
      </c>
      <c r="I526" s="149">
        <v>0</v>
      </c>
    </row>
    <row r="527" spans="1:9" x14ac:dyDescent="0.2">
      <c r="A527" s="149">
        <v>54</v>
      </c>
      <c r="B527" s="149" t="s">
        <v>495</v>
      </c>
      <c r="C527" s="149" t="s">
        <v>761</v>
      </c>
      <c r="D527" s="149">
        <v>23</v>
      </c>
      <c r="E527" s="149">
        <v>0.14935064935064901</v>
      </c>
      <c r="F527" s="149">
        <v>23</v>
      </c>
      <c r="G527" s="149">
        <v>0.15131578947368399</v>
      </c>
      <c r="H527" s="149">
        <v>0</v>
      </c>
      <c r="I527" s="149">
        <v>0</v>
      </c>
    </row>
    <row r="528" spans="1:9" x14ac:dyDescent="0.2">
      <c r="A528" s="149">
        <v>55</v>
      </c>
      <c r="B528" s="149" t="s">
        <v>530</v>
      </c>
      <c r="C528" s="149" t="s">
        <v>762</v>
      </c>
      <c r="D528" s="149">
        <v>5</v>
      </c>
      <c r="E528" s="149">
        <v>5.5741360089186197E-3</v>
      </c>
      <c r="F528" s="149">
        <v>5</v>
      </c>
      <c r="G528" s="149">
        <v>5.5555555555555601E-3</v>
      </c>
      <c r="H528" s="149">
        <v>0</v>
      </c>
      <c r="I528" s="149">
        <v>0</v>
      </c>
    </row>
    <row r="529" spans="1:9" x14ac:dyDescent="0.2">
      <c r="A529" s="149">
        <v>55</v>
      </c>
      <c r="B529" s="149" t="s">
        <v>530</v>
      </c>
      <c r="C529" s="149" t="s">
        <v>760</v>
      </c>
      <c r="D529" s="149">
        <v>333</v>
      </c>
      <c r="E529" s="149">
        <v>0.37123745819398002</v>
      </c>
      <c r="F529" s="149">
        <v>333</v>
      </c>
      <c r="G529" s="149">
        <v>0.37</v>
      </c>
      <c r="H529" s="149">
        <v>0</v>
      </c>
      <c r="I529" s="149">
        <v>0</v>
      </c>
    </row>
    <row r="530" spans="1:9" x14ac:dyDescent="0.2">
      <c r="A530" s="149">
        <v>55</v>
      </c>
      <c r="B530" s="149" t="s">
        <v>530</v>
      </c>
      <c r="C530" s="149" t="s">
        <v>767</v>
      </c>
      <c r="D530" s="149">
        <v>28</v>
      </c>
      <c r="E530" s="149">
        <v>3.1215161649944301E-2</v>
      </c>
      <c r="F530" s="149">
        <v>28</v>
      </c>
      <c r="G530" s="149">
        <v>3.11111111111111E-2</v>
      </c>
      <c r="H530" s="149">
        <v>0</v>
      </c>
      <c r="I530" s="149">
        <v>0</v>
      </c>
    </row>
    <row r="531" spans="1:9" x14ac:dyDescent="0.2">
      <c r="A531" s="149">
        <v>55</v>
      </c>
      <c r="B531" s="149" t="s">
        <v>530</v>
      </c>
      <c r="C531" s="149" t="s">
        <v>768</v>
      </c>
      <c r="D531" s="149">
        <v>1</v>
      </c>
      <c r="E531" s="149">
        <v>1.11482720178372E-3</v>
      </c>
      <c r="F531" s="149">
        <v>1</v>
      </c>
      <c r="G531" s="149">
        <v>1.11111111111111E-3</v>
      </c>
      <c r="H531" s="149">
        <v>0</v>
      </c>
      <c r="I531" s="149">
        <v>0</v>
      </c>
    </row>
    <row r="532" spans="1:9" x14ac:dyDescent="0.2">
      <c r="A532" s="149">
        <v>55</v>
      </c>
      <c r="B532" s="149" t="s">
        <v>530</v>
      </c>
      <c r="C532" s="149" t="s">
        <v>765</v>
      </c>
      <c r="D532" s="149">
        <v>15</v>
      </c>
      <c r="E532" s="149">
        <v>1.6722408026755901E-2</v>
      </c>
      <c r="F532" s="149">
        <v>15</v>
      </c>
      <c r="G532" s="149">
        <v>1.6666666666666701E-2</v>
      </c>
      <c r="H532" s="149">
        <v>0</v>
      </c>
      <c r="I532" s="149">
        <v>0</v>
      </c>
    </row>
    <row r="533" spans="1:9" x14ac:dyDescent="0.2">
      <c r="A533" s="149">
        <v>56</v>
      </c>
      <c r="B533" s="149" t="s">
        <v>506</v>
      </c>
      <c r="C533" s="149" t="s">
        <v>763</v>
      </c>
      <c r="D533" s="149">
        <v>1</v>
      </c>
      <c r="E533" s="149">
        <v>1</v>
      </c>
      <c r="F533" s="149">
        <v>1</v>
      </c>
      <c r="G533" s="149">
        <v>1</v>
      </c>
      <c r="H533" s="149">
        <v>0</v>
      </c>
      <c r="I533" s="149">
        <v>0</v>
      </c>
    </row>
    <row r="534" spans="1:9" x14ac:dyDescent="0.2">
      <c r="A534" s="149">
        <v>57</v>
      </c>
      <c r="B534" s="149" t="s">
        <v>540</v>
      </c>
      <c r="C534" s="149" t="s">
        <v>762</v>
      </c>
      <c r="D534" s="149">
        <v>8</v>
      </c>
      <c r="E534" s="149">
        <v>0.133333333333333</v>
      </c>
      <c r="F534" s="149">
        <v>8</v>
      </c>
      <c r="G534" s="149">
        <v>0.13114754098360701</v>
      </c>
      <c r="H534" s="149">
        <v>0</v>
      </c>
      <c r="I534" s="149">
        <v>0</v>
      </c>
    </row>
    <row r="535" spans="1:9" x14ac:dyDescent="0.2">
      <c r="A535" s="149">
        <v>57</v>
      </c>
      <c r="B535" s="149" t="s">
        <v>540</v>
      </c>
      <c r="C535" s="149" t="s">
        <v>766</v>
      </c>
      <c r="D535" s="149">
        <v>1</v>
      </c>
      <c r="E535" s="149">
        <v>1.6666666666666701E-2</v>
      </c>
      <c r="F535" s="149">
        <v>1</v>
      </c>
      <c r="G535" s="149">
        <v>1.63934426229508E-2</v>
      </c>
      <c r="H535" s="149">
        <v>0</v>
      </c>
      <c r="I535" s="149">
        <v>0</v>
      </c>
    </row>
    <row r="536" spans="1:9" x14ac:dyDescent="0.2">
      <c r="A536" s="149">
        <v>57</v>
      </c>
      <c r="B536" s="149" t="s">
        <v>540</v>
      </c>
      <c r="C536" s="149" t="s">
        <v>763</v>
      </c>
      <c r="D536" s="149">
        <v>7</v>
      </c>
      <c r="E536" s="149">
        <v>0.116666666666667</v>
      </c>
      <c r="F536" s="149">
        <v>7</v>
      </c>
      <c r="G536" s="149">
        <v>0.114754098360656</v>
      </c>
      <c r="H536" s="149">
        <v>0</v>
      </c>
      <c r="I536" s="149">
        <v>0</v>
      </c>
    </row>
    <row r="537" spans="1:9" x14ac:dyDescent="0.2">
      <c r="A537" s="149">
        <v>57</v>
      </c>
      <c r="B537" s="149" t="s">
        <v>540</v>
      </c>
      <c r="C537" s="149" t="s">
        <v>764</v>
      </c>
      <c r="D537" s="149">
        <v>6</v>
      </c>
      <c r="E537" s="149">
        <v>0.1</v>
      </c>
      <c r="F537" s="149">
        <v>6</v>
      </c>
      <c r="G537" s="149">
        <v>9.8360655737704902E-2</v>
      </c>
      <c r="H537" s="149">
        <v>0</v>
      </c>
      <c r="I537" s="149">
        <v>0</v>
      </c>
    </row>
    <row r="538" spans="1:9" x14ac:dyDescent="0.2">
      <c r="A538" s="149">
        <v>58</v>
      </c>
      <c r="B538" s="149" t="s">
        <v>519</v>
      </c>
      <c r="C538" s="149" t="s">
        <v>762</v>
      </c>
      <c r="D538" s="149">
        <v>37</v>
      </c>
      <c r="E538" s="149">
        <v>7.4297188755020102E-2</v>
      </c>
      <c r="F538" s="149">
        <v>37</v>
      </c>
      <c r="G538" s="149">
        <v>7.4148296593186405E-2</v>
      </c>
      <c r="H538" s="149">
        <v>0</v>
      </c>
      <c r="I538" s="149">
        <v>0</v>
      </c>
    </row>
    <row r="539" spans="1:9" x14ac:dyDescent="0.2">
      <c r="A539" s="149">
        <v>58</v>
      </c>
      <c r="B539" s="149" t="s">
        <v>519</v>
      </c>
      <c r="C539" s="149" t="s">
        <v>766</v>
      </c>
      <c r="D539" s="149">
        <v>7</v>
      </c>
      <c r="E539" s="149">
        <v>1.40562248995984E-2</v>
      </c>
      <c r="F539" s="149">
        <v>7</v>
      </c>
      <c r="G539" s="149">
        <v>1.40280561122244E-2</v>
      </c>
      <c r="H539" s="149">
        <v>0</v>
      </c>
      <c r="I539" s="149">
        <v>0</v>
      </c>
    </row>
    <row r="540" spans="1:9" x14ac:dyDescent="0.2">
      <c r="A540" s="149">
        <v>58</v>
      </c>
      <c r="B540" s="149" t="s">
        <v>519</v>
      </c>
      <c r="C540" s="149" t="s">
        <v>765</v>
      </c>
      <c r="D540" s="149">
        <v>4</v>
      </c>
      <c r="E540" s="149">
        <v>8.0321285140562207E-3</v>
      </c>
      <c r="F540" s="149">
        <v>4</v>
      </c>
      <c r="G540" s="149">
        <v>8.0160320641282593E-3</v>
      </c>
      <c r="H540" s="149">
        <v>0</v>
      </c>
      <c r="I540" s="149">
        <v>0</v>
      </c>
    </row>
    <row r="541" spans="1:9" x14ac:dyDescent="0.2">
      <c r="A541" s="149">
        <v>59</v>
      </c>
      <c r="B541" s="149" t="s">
        <v>529</v>
      </c>
      <c r="C541" s="149" t="s">
        <v>764</v>
      </c>
      <c r="D541" s="149">
        <v>18</v>
      </c>
      <c r="E541" s="149">
        <v>1.9629225736096E-2</v>
      </c>
      <c r="F541" s="149">
        <v>18</v>
      </c>
      <c r="G541" s="149">
        <v>1.9823788546255501E-2</v>
      </c>
      <c r="H541" s="149">
        <v>0</v>
      </c>
      <c r="I541" s="149">
        <v>0</v>
      </c>
    </row>
    <row r="542" spans="1:9" x14ac:dyDescent="0.2">
      <c r="A542" s="149">
        <v>59</v>
      </c>
      <c r="B542" s="149" t="s">
        <v>529</v>
      </c>
      <c r="C542" s="149" t="s">
        <v>765</v>
      </c>
      <c r="D542" s="149">
        <v>55</v>
      </c>
      <c r="E542" s="149">
        <v>5.9978189749182099E-2</v>
      </c>
      <c r="F542" s="149">
        <v>55</v>
      </c>
      <c r="G542" s="149">
        <v>6.0572687224669602E-2</v>
      </c>
      <c r="H542" s="149">
        <v>0</v>
      </c>
      <c r="I542" s="149">
        <v>0</v>
      </c>
    </row>
    <row r="543" spans="1:9" x14ac:dyDescent="0.2">
      <c r="A543" s="149">
        <v>60</v>
      </c>
      <c r="B543" s="149" t="s">
        <v>500</v>
      </c>
      <c r="C543" s="149" t="s">
        <v>760</v>
      </c>
      <c r="D543" s="149">
        <v>1</v>
      </c>
      <c r="E543" s="149">
        <v>7.69230769230769E-2</v>
      </c>
      <c r="F543" s="149">
        <v>1</v>
      </c>
      <c r="G543" s="149">
        <v>7.69230769230769E-2</v>
      </c>
      <c r="H543" s="149">
        <v>0</v>
      </c>
      <c r="I543" s="149">
        <v>0</v>
      </c>
    </row>
    <row r="544" spans="1:9" x14ac:dyDescent="0.2">
      <c r="A544" s="149">
        <v>60</v>
      </c>
      <c r="B544" s="149" t="s">
        <v>500</v>
      </c>
      <c r="C544" s="149" t="s">
        <v>766</v>
      </c>
      <c r="D544" s="149">
        <v>9</v>
      </c>
      <c r="E544" s="149">
        <v>0.69230769230769196</v>
      </c>
      <c r="F544" s="149">
        <v>9</v>
      </c>
      <c r="G544" s="149">
        <v>0.69230769230769196</v>
      </c>
      <c r="H544" s="149">
        <v>0</v>
      </c>
      <c r="I544" s="149">
        <v>0</v>
      </c>
    </row>
    <row r="545" spans="1:9" x14ac:dyDescent="0.2">
      <c r="A545" s="149">
        <v>60</v>
      </c>
      <c r="B545" s="149" t="s">
        <v>500</v>
      </c>
      <c r="C545" s="149" t="s">
        <v>763</v>
      </c>
      <c r="D545" s="149">
        <v>2</v>
      </c>
      <c r="E545" s="149">
        <v>0.15384615384615399</v>
      </c>
      <c r="F545" s="149">
        <v>2</v>
      </c>
      <c r="G545" s="149">
        <v>0.15384615384615399</v>
      </c>
      <c r="H545" s="149">
        <v>0</v>
      </c>
      <c r="I545" s="149">
        <v>0</v>
      </c>
    </row>
    <row r="546" spans="1:9" x14ac:dyDescent="0.2">
      <c r="A546" s="149">
        <v>60</v>
      </c>
      <c r="B546" s="149" t="s">
        <v>500</v>
      </c>
      <c r="C546" s="149" t="s">
        <v>764</v>
      </c>
      <c r="D546" s="149">
        <v>1</v>
      </c>
      <c r="E546" s="149">
        <v>7.69230769230769E-2</v>
      </c>
      <c r="F546" s="149">
        <v>1</v>
      </c>
      <c r="G546" s="149">
        <v>7.69230769230769E-2</v>
      </c>
      <c r="H546" s="149">
        <v>0</v>
      </c>
      <c r="I546" s="149">
        <v>0</v>
      </c>
    </row>
    <row r="547" spans="1:9" x14ac:dyDescent="0.2">
      <c r="A547" s="149">
        <v>61</v>
      </c>
      <c r="B547" s="149" t="s">
        <v>558</v>
      </c>
      <c r="C547" s="149" t="s">
        <v>766</v>
      </c>
      <c r="D547" s="149">
        <v>1</v>
      </c>
      <c r="E547" s="149">
        <v>5.3475935828877002E-3</v>
      </c>
      <c r="F547" s="149">
        <v>1</v>
      </c>
      <c r="G547" s="149">
        <v>5.4644808743169399E-3</v>
      </c>
      <c r="H547" s="149">
        <v>0</v>
      </c>
      <c r="I547" s="149">
        <v>0</v>
      </c>
    </row>
    <row r="548" spans="1:9" x14ac:dyDescent="0.2">
      <c r="A548" s="149">
        <v>61</v>
      </c>
      <c r="B548" s="149" t="s">
        <v>558</v>
      </c>
      <c r="C548" s="149" t="s">
        <v>763</v>
      </c>
      <c r="D548" s="149">
        <v>1</v>
      </c>
      <c r="E548" s="149">
        <v>5.3475935828877002E-3</v>
      </c>
      <c r="F548" s="149">
        <v>1</v>
      </c>
      <c r="G548" s="149">
        <v>5.4644808743169399E-3</v>
      </c>
      <c r="H548" s="149">
        <v>0</v>
      </c>
      <c r="I548" s="149">
        <v>0</v>
      </c>
    </row>
    <row r="549" spans="1:9" x14ac:dyDescent="0.2">
      <c r="A549" s="149">
        <v>62</v>
      </c>
      <c r="B549" s="149" t="s">
        <v>501</v>
      </c>
      <c r="C549" s="149" t="s">
        <v>762</v>
      </c>
      <c r="D549" s="149">
        <v>1</v>
      </c>
      <c r="E549" s="149">
        <v>3.03030303030303E-2</v>
      </c>
      <c r="F549" s="149">
        <v>1</v>
      </c>
      <c r="G549" s="149">
        <v>3.03030303030303E-2</v>
      </c>
      <c r="H549" s="149">
        <v>0</v>
      </c>
      <c r="I549" s="149">
        <v>0</v>
      </c>
    </row>
    <row r="550" spans="1:9" x14ac:dyDescent="0.2">
      <c r="A550" s="149">
        <v>62</v>
      </c>
      <c r="B550" s="149" t="s">
        <v>501</v>
      </c>
      <c r="C550" s="149" t="s">
        <v>760</v>
      </c>
      <c r="D550" s="149">
        <v>12</v>
      </c>
      <c r="E550" s="149">
        <v>0.36363636363636398</v>
      </c>
      <c r="F550" s="149">
        <v>12</v>
      </c>
      <c r="G550" s="149">
        <v>0.36363636363636398</v>
      </c>
      <c r="H550" s="149">
        <v>0</v>
      </c>
      <c r="I550" s="149">
        <v>0</v>
      </c>
    </row>
    <row r="551" spans="1:9" x14ac:dyDescent="0.2">
      <c r="A551" s="149">
        <v>62</v>
      </c>
      <c r="B551" s="149" t="s">
        <v>501</v>
      </c>
      <c r="C551" s="149" t="s">
        <v>766</v>
      </c>
      <c r="D551" s="149">
        <v>3</v>
      </c>
      <c r="E551" s="149">
        <v>9.0909090909090898E-2</v>
      </c>
      <c r="F551" s="149">
        <v>3</v>
      </c>
      <c r="G551" s="149">
        <v>9.0909090909090898E-2</v>
      </c>
      <c r="H551" s="149">
        <v>0</v>
      </c>
      <c r="I551" s="149">
        <v>0</v>
      </c>
    </row>
    <row r="552" spans="1:9" x14ac:dyDescent="0.2">
      <c r="A552" s="149">
        <v>62</v>
      </c>
      <c r="B552" s="149" t="s">
        <v>501</v>
      </c>
      <c r="C552" s="149" t="s">
        <v>763</v>
      </c>
      <c r="D552" s="149">
        <v>8</v>
      </c>
      <c r="E552" s="149">
        <v>0.24242424242424199</v>
      </c>
      <c r="F552" s="149">
        <v>8</v>
      </c>
      <c r="G552" s="149">
        <v>0.24242424242424199</v>
      </c>
      <c r="H552" s="149">
        <v>0</v>
      </c>
      <c r="I552" s="149">
        <v>0</v>
      </c>
    </row>
    <row r="553" spans="1:9" x14ac:dyDescent="0.2">
      <c r="A553" s="149">
        <v>62</v>
      </c>
      <c r="B553" s="149" t="s">
        <v>501</v>
      </c>
      <c r="C553" s="149" t="s">
        <v>761</v>
      </c>
      <c r="D553" s="149">
        <v>9</v>
      </c>
      <c r="E553" s="149">
        <v>0.27272727272727298</v>
      </c>
      <c r="F553" s="149">
        <v>9</v>
      </c>
      <c r="G553" s="149">
        <v>0.27272727272727298</v>
      </c>
      <c r="H553" s="149">
        <v>0</v>
      </c>
      <c r="I553" s="149">
        <v>0</v>
      </c>
    </row>
    <row r="554" spans="1:9" x14ac:dyDescent="0.2">
      <c r="A554" s="149">
        <v>63</v>
      </c>
      <c r="B554" s="149" t="s">
        <v>595</v>
      </c>
      <c r="C554" s="149" t="s">
        <v>768</v>
      </c>
      <c r="D554" s="149">
        <v>1</v>
      </c>
      <c r="E554" s="149">
        <v>4.2988565041698898E-5</v>
      </c>
      <c r="F554" s="149">
        <v>1</v>
      </c>
      <c r="G554" s="149">
        <v>4.3325679130020398E-5</v>
      </c>
      <c r="H554" s="149">
        <v>0</v>
      </c>
      <c r="I554" s="149">
        <v>0</v>
      </c>
    </row>
    <row r="555" spans="1:9" x14ac:dyDescent="0.2">
      <c r="A555" s="149">
        <v>64</v>
      </c>
      <c r="B555" s="149" t="s">
        <v>502</v>
      </c>
      <c r="C555" s="149" t="s">
        <v>763</v>
      </c>
      <c r="D555" s="149">
        <v>25</v>
      </c>
      <c r="E555" s="149">
        <v>5.82750582750583E-2</v>
      </c>
      <c r="F555" s="149">
        <v>25</v>
      </c>
      <c r="G555" s="149">
        <v>6.1425061425061399E-2</v>
      </c>
      <c r="H555" s="149">
        <v>0</v>
      </c>
      <c r="I555" s="149">
        <v>0</v>
      </c>
    </row>
    <row r="556" spans="1:9" x14ac:dyDescent="0.2">
      <c r="A556" s="149">
        <v>64</v>
      </c>
      <c r="B556" s="149" t="s">
        <v>502</v>
      </c>
      <c r="C556" s="149" t="s">
        <v>764</v>
      </c>
      <c r="D556" s="149">
        <v>25</v>
      </c>
      <c r="E556" s="149">
        <v>5.82750582750583E-2</v>
      </c>
      <c r="F556" s="149">
        <v>25</v>
      </c>
      <c r="G556" s="149">
        <v>6.1425061425061399E-2</v>
      </c>
      <c r="H556" s="149">
        <v>0</v>
      </c>
      <c r="I556" s="149">
        <v>0</v>
      </c>
    </row>
    <row r="557" spans="1:9" x14ac:dyDescent="0.2">
      <c r="A557" s="149">
        <v>64</v>
      </c>
      <c r="B557" s="149" t="s">
        <v>502</v>
      </c>
      <c r="C557" s="149" t="s">
        <v>765</v>
      </c>
      <c r="D557" s="149">
        <v>3</v>
      </c>
      <c r="E557" s="149">
        <v>6.9930069930069904E-3</v>
      </c>
      <c r="F557" s="149">
        <v>3</v>
      </c>
      <c r="G557" s="149">
        <v>7.3710073710073704E-3</v>
      </c>
      <c r="H557" s="149">
        <v>0</v>
      </c>
      <c r="I557" s="149">
        <v>0</v>
      </c>
    </row>
    <row r="558" spans="1:9" x14ac:dyDescent="0.2">
      <c r="A558" s="149">
        <v>65</v>
      </c>
      <c r="B558" s="149" t="s">
        <v>522</v>
      </c>
      <c r="C558" s="149" t="s">
        <v>763</v>
      </c>
      <c r="D558" s="149">
        <v>8</v>
      </c>
      <c r="E558" s="149">
        <v>1.9704433497536901E-2</v>
      </c>
      <c r="F558" s="149">
        <v>8</v>
      </c>
      <c r="G558" s="149">
        <v>2.02020202020202E-2</v>
      </c>
      <c r="H558" s="149">
        <v>0</v>
      </c>
      <c r="I558" s="149">
        <v>0</v>
      </c>
    </row>
    <row r="559" spans="1:9" x14ac:dyDescent="0.2">
      <c r="A559" s="149">
        <v>66</v>
      </c>
      <c r="B559" s="149" t="s">
        <v>587</v>
      </c>
      <c r="C559" s="149" t="s">
        <v>767</v>
      </c>
      <c r="D559" s="149">
        <v>1</v>
      </c>
      <c r="E559" s="149">
        <v>2.1978021978022E-4</v>
      </c>
      <c r="F559" s="149">
        <v>1</v>
      </c>
      <c r="G559" s="149">
        <v>2.10039907582441E-4</v>
      </c>
      <c r="H559" s="149">
        <v>0</v>
      </c>
      <c r="I559" s="149">
        <v>0</v>
      </c>
    </row>
    <row r="560" spans="1:9" x14ac:dyDescent="0.2">
      <c r="A560" s="149">
        <v>68</v>
      </c>
      <c r="B560" s="149" t="s">
        <v>567</v>
      </c>
      <c r="C560" s="149" t="s">
        <v>762</v>
      </c>
      <c r="D560" s="149">
        <v>2</v>
      </c>
      <c r="E560" s="149">
        <v>1.7094017094017099E-2</v>
      </c>
      <c r="F560" s="149">
        <v>2</v>
      </c>
      <c r="G560" s="149">
        <v>1.6806722689075598E-2</v>
      </c>
      <c r="H560" s="149">
        <v>0</v>
      </c>
      <c r="I560" s="149">
        <v>0</v>
      </c>
    </row>
    <row r="561" spans="1:9" x14ac:dyDescent="0.2">
      <c r="A561" s="149">
        <v>68</v>
      </c>
      <c r="B561" s="149" t="s">
        <v>567</v>
      </c>
      <c r="C561" s="149" t="s">
        <v>763</v>
      </c>
      <c r="D561" s="149">
        <v>10</v>
      </c>
      <c r="E561" s="149">
        <v>8.54700854700855E-2</v>
      </c>
      <c r="F561" s="149">
        <v>10</v>
      </c>
      <c r="G561" s="149">
        <v>8.40336134453782E-2</v>
      </c>
      <c r="H561" s="149">
        <v>0</v>
      </c>
      <c r="I561" s="149">
        <v>0</v>
      </c>
    </row>
    <row r="562" spans="1:9" x14ac:dyDescent="0.2">
      <c r="A562" s="149">
        <v>68</v>
      </c>
      <c r="B562" s="149" t="s">
        <v>567</v>
      </c>
      <c r="C562" s="149" t="s">
        <v>764</v>
      </c>
      <c r="D562" s="149">
        <v>9</v>
      </c>
      <c r="E562" s="149">
        <v>7.69230769230769E-2</v>
      </c>
      <c r="F562" s="149">
        <v>9</v>
      </c>
      <c r="G562" s="149">
        <v>7.5630252100840303E-2</v>
      </c>
      <c r="H562" s="149">
        <v>0</v>
      </c>
      <c r="I562" s="149">
        <v>0</v>
      </c>
    </row>
    <row r="563" spans="1:9" x14ac:dyDescent="0.2">
      <c r="A563" s="149">
        <v>69</v>
      </c>
      <c r="B563" s="149" t="s">
        <v>548</v>
      </c>
      <c r="C563" s="149" t="s">
        <v>762</v>
      </c>
      <c r="D563" s="149">
        <v>1</v>
      </c>
      <c r="E563" s="149">
        <v>0.1</v>
      </c>
      <c r="F563" s="149">
        <v>1</v>
      </c>
      <c r="G563" s="149">
        <v>0.1</v>
      </c>
      <c r="H563" s="149">
        <v>0</v>
      </c>
      <c r="I563" s="149">
        <v>0</v>
      </c>
    </row>
    <row r="564" spans="1:9" x14ac:dyDescent="0.2">
      <c r="A564" s="149">
        <v>69</v>
      </c>
      <c r="B564" s="149" t="s">
        <v>548</v>
      </c>
      <c r="C564" s="149" t="s">
        <v>760</v>
      </c>
      <c r="D564" s="149">
        <v>6</v>
      </c>
      <c r="E564" s="149">
        <v>0.6</v>
      </c>
      <c r="F564" s="149">
        <v>6</v>
      </c>
      <c r="G564" s="149">
        <v>0.6</v>
      </c>
      <c r="H564" s="149">
        <v>0</v>
      </c>
      <c r="I564" s="149">
        <v>0</v>
      </c>
    </row>
    <row r="565" spans="1:9" x14ac:dyDescent="0.2">
      <c r="A565" s="149">
        <v>69</v>
      </c>
      <c r="B565" s="149" t="s">
        <v>548</v>
      </c>
      <c r="C565" s="149" t="s">
        <v>766</v>
      </c>
      <c r="D565" s="149">
        <v>1</v>
      </c>
      <c r="E565" s="149">
        <v>0.1</v>
      </c>
      <c r="F565" s="149">
        <v>1</v>
      </c>
      <c r="G565" s="149">
        <v>0.1</v>
      </c>
      <c r="H565" s="149">
        <v>0</v>
      </c>
      <c r="I565" s="149">
        <v>0</v>
      </c>
    </row>
    <row r="566" spans="1:9" x14ac:dyDescent="0.2">
      <c r="A566" s="149">
        <v>69</v>
      </c>
      <c r="B566" s="149" t="s">
        <v>548</v>
      </c>
      <c r="C566" s="149" t="s">
        <v>763</v>
      </c>
      <c r="D566" s="149">
        <v>1</v>
      </c>
      <c r="E566" s="149">
        <v>0.1</v>
      </c>
      <c r="F566" s="149">
        <v>1</v>
      </c>
      <c r="G566" s="149">
        <v>0.1</v>
      </c>
      <c r="H566" s="149">
        <v>0</v>
      </c>
      <c r="I566" s="149">
        <v>0</v>
      </c>
    </row>
    <row r="567" spans="1:9" x14ac:dyDescent="0.2">
      <c r="A567" s="149">
        <v>69</v>
      </c>
      <c r="B567" s="149" t="s">
        <v>548</v>
      </c>
      <c r="C567" s="149" t="s">
        <v>761</v>
      </c>
      <c r="D567" s="149">
        <v>1</v>
      </c>
      <c r="E567" s="149">
        <v>0.1</v>
      </c>
      <c r="F567" s="149">
        <v>1</v>
      </c>
      <c r="G567" s="149">
        <v>0.1</v>
      </c>
      <c r="H567" s="149">
        <v>0</v>
      </c>
      <c r="I567" s="149">
        <v>0</v>
      </c>
    </row>
    <row r="568" spans="1:9" x14ac:dyDescent="0.2">
      <c r="A568" s="149">
        <v>7</v>
      </c>
      <c r="B568" s="149" t="s">
        <v>565</v>
      </c>
      <c r="C568" s="149" t="s">
        <v>760</v>
      </c>
      <c r="D568" s="149">
        <v>8</v>
      </c>
      <c r="E568" s="149">
        <v>8.5106382978723402E-2</v>
      </c>
      <c r="F568" s="149">
        <v>8</v>
      </c>
      <c r="G568" s="149">
        <v>0.1</v>
      </c>
      <c r="H568" s="149">
        <v>0</v>
      </c>
      <c r="I568" s="149">
        <v>0</v>
      </c>
    </row>
    <row r="569" spans="1:9" x14ac:dyDescent="0.2">
      <c r="A569" s="149">
        <v>7</v>
      </c>
      <c r="B569" s="149" t="s">
        <v>565</v>
      </c>
      <c r="C569" s="149" t="s">
        <v>761</v>
      </c>
      <c r="D569" s="149">
        <v>2</v>
      </c>
      <c r="E569" s="149">
        <v>2.1276595744680899E-2</v>
      </c>
      <c r="F569" s="149">
        <v>2</v>
      </c>
      <c r="G569" s="149">
        <v>2.5000000000000001E-2</v>
      </c>
      <c r="H569" s="149">
        <v>0</v>
      </c>
      <c r="I569" s="149">
        <v>0</v>
      </c>
    </row>
    <row r="570" spans="1:9" x14ac:dyDescent="0.2">
      <c r="A570" s="149">
        <v>7</v>
      </c>
      <c r="B570" s="149" t="s">
        <v>565</v>
      </c>
      <c r="C570" s="149" t="s">
        <v>764</v>
      </c>
      <c r="D570" s="149">
        <v>2</v>
      </c>
      <c r="E570" s="149">
        <v>2.1276595744680899E-2</v>
      </c>
      <c r="F570" s="149">
        <v>2</v>
      </c>
      <c r="G570" s="149">
        <v>2.5000000000000001E-2</v>
      </c>
      <c r="H570" s="149">
        <v>0</v>
      </c>
      <c r="I570" s="149">
        <v>0</v>
      </c>
    </row>
    <row r="571" spans="1:9" x14ac:dyDescent="0.2">
      <c r="A571" s="149">
        <v>70</v>
      </c>
      <c r="B571" s="149" t="s">
        <v>596</v>
      </c>
      <c r="C571" s="149" t="s">
        <v>767</v>
      </c>
      <c r="D571" s="149">
        <v>12</v>
      </c>
      <c r="E571" s="149">
        <v>2.3449866140347499E-4</v>
      </c>
      <c r="F571" s="149">
        <v>12</v>
      </c>
      <c r="G571" s="149">
        <v>2.33681258763047E-4</v>
      </c>
      <c r="H571" s="149">
        <v>0</v>
      </c>
      <c r="I571" s="149">
        <v>0</v>
      </c>
    </row>
    <row r="572" spans="1:9" x14ac:dyDescent="0.2">
      <c r="A572" s="149">
        <v>71</v>
      </c>
      <c r="B572" s="149" t="s">
        <v>539</v>
      </c>
      <c r="C572" s="149" t="s">
        <v>762</v>
      </c>
      <c r="D572" s="149">
        <v>9</v>
      </c>
      <c r="E572" s="149">
        <v>0.31034482758620702</v>
      </c>
      <c r="F572" s="149">
        <v>9</v>
      </c>
      <c r="G572" s="149">
        <v>0.3</v>
      </c>
      <c r="H572" s="149">
        <v>0</v>
      </c>
      <c r="I572" s="149">
        <v>0</v>
      </c>
    </row>
    <row r="573" spans="1:9" x14ac:dyDescent="0.2">
      <c r="A573" s="149">
        <v>71</v>
      </c>
      <c r="B573" s="149" t="s">
        <v>539</v>
      </c>
      <c r="C573" s="149" t="s">
        <v>766</v>
      </c>
      <c r="D573" s="149">
        <v>7</v>
      </c>
      <c r="E573" s="149">
        <v>0.24137931034482801</v>
      </c>
      <c r="F573" s="149">
        <v>7</v>
      </c>
      <c r="G573" s="149">
        <v>0.233333333333333</v>
      </c>
      <c r="H573" s="149">
        <v>0</v>
      </c>
      <c r="I573" s="149">
        <v>0</v>
      </c>
    </row>
    <row r="574" spans="1:9" x14ac:dyDescent="0.2">
      <c r="A574" s="149">
        <v>71</v>
      </c>
      <c r="B574" s="149" t="s">
        <v>539</v>
      </c>
      <c r="C574" s="149" t="s">
        <v>763</v>
      </c>
      <c r="D574" s="149">
        <v>1</v>
      </c>
      <c r="E574" s="149">
        <v>3.4482758620689703E-2</v>
      </c>
      <c r="F574" s="149">
        <v>1</v>
      </c>
      <c r="G574" s="149">
        <v>3.3333333333333298E-2</v>
      </c>
      <c r="H574" s="149">
        <v>0</v>
      </c>
      <c r="I574" s="149">
        <v>0</v>
      </c>
    </row>
    <row r="575" spans="1:9" x14ac:dyDescent="0.2">
      <c r="A575" s="149">
        <v>71</v>
      </c>
      <c r="B575" s="149" t="s">
        <v>539</v>
      </c>
      <c r="C575" s="149" t="s">
        <v>768</v>
      </c>
      <c r="D575" s="149">
        <v>6</v>
      </c>
      <c r="E575" s="149">
        <v>0.20689655172413801</v>
      </c>
      <c r="F575" s="149">
        <v>6</v>
      </c>
      <c r="G575" s="149">
        <v>0.2</v>
      </c>
      <c r="H575" s="149">
        <v>0</v>
      </c>
      <c r="I575" s="149">
        <v>0</v>
      </c>
    </row>
    <row r="576" spans="1:9" x14ac:dyDescent="0.2">
      <c r="A576" s="149">
        <v>71</v>
      </c>
      <c r="B576" s="149" t="s">
        <v>539</v>
      </c>
      <c r="C576" s="149" t="s">
        <v>761</v>
      </c>
      <c r="D576" s="149">
        <v>3</v>
      </c>
      <c r="E576" s="149">
        <v>0.10344827586206901</v>
      </c>
      <c r="F576" s="149">
        <v>3</v>
      </c>
      <c r="G576" s="149">
        <v>0.1</v>
      </c>
      <c r="H576" s="149">
        <v>0</v>
      </c>
      <c r="I576" s="149">
        <v>0</v>
      </c>
    </row>
    <row r="577" spans="1:9" x14ac:dyDescent="0.2">
      <c r="A577" s="149">
        <v>72</v>
      </c>
      <c r="B577" s="149" t="s">
        <v>503</v>
      </c>
      <c r="C577" s="149" t="s">
        <v>762</v>
      </c>
      <c r="D577" s="149">
        <v>3</v>
      </c>
      <c r="E577" s="149">
        <v>3.7499999999999999E-2</v>
      </c>
      <c r="F577" s="149">
        <v>3</v>
      </c>
      <c r="G577" s="149">
        <v>3.65853658536585E-2</v>
      </c>
      <c r="H577" s="149">
        <v>0</v>
      </c>
      <c r="I577" s="149">
        <v>0</v>
      </c>
    </row>
    <row r="578" spans="1:9" x14ac:dyDescent="0.2">
      <c r="A578" s="149">
        <v>72</v>
      </c>
      <c r="B578" s="149" t="s">
        <v>503</v>
      </c>
      <c r="C578" s="149" t="s">
        <v>760</v>
      </c>
      <c r="D578" s="149">
        <v>13</v>
      </c>
      <c r="E578" s="149">
        <v>0.16250000000000001</v>
      </c>
      <c r="F578" s="149">
        <v>13</v>
      </c>
      <c r="G578" s="149">
        <v>0.15853658536585399</v>
      </c>
      <c r="H578" s="149">
        <v>0</v>
      </c>
      <c r="I578" s="149">
        <v>0</v>
      </c>
    </row>
    <row r="579" spans="1:9" x14ac:dyDescent="0.2">
      <c r="A579" s="149">
        <v>72</v>
      </c>
      <c r="B579" s="149" t="s">
        <v>503</v>
      </c>
      <c r="C579" s="149" t="s">
        <v>766</v>
      </c>
      <c r="D579" s="149">
        <v>2</v>
      </c>
      <c r="E579" s="149">
        <v>2.5000000000000001E-2</v>
      </c>
      <c r="F579" s="149">
        <v>2</v>
      </c>
      <c r="G579" s="149">
        <v>2.4390243902439001E-2</v>
      </c>
      <c r="H579" s="149">
        <v>0</v>
      </c>
      <c r="I579" s="149">
        <v>0</v>
      </c>
    </row>
    <row r="580" spans="1:9" x14ac:dyDescent="0.2">
      <c r="A580" s="149">
        <v>72</v>
      </c>
      <c r="B580" s="149" t="s">
        <v>503</v>
      </c>
      <c r="C580" s="149" t="s">
        <v>764</v>
      </c>
      <c r="D580" s="149">
        <v>2</v>
      </c>
      <c r="E580" s="149">
        <v>2.5000000000000001E-2</v>
      </c>
      <c r="F580" s="149">
        <v>2</v>
      </c>
      <c r="G580" s="149">
        <v>2.4390243902439001E-2</v>
      </c>
      <c r="H580" s="149">
        <v>0</v>
      </c>
      <c r="I580" s="149">
        <v>0</v>
      </c>
    </row>
    <row r="581" spans="1:9" x14ac:dyDescent="0.2">
      <c r="A581" s="149">
        <v>73</v>
      </c>
      <c r="B581" s="149" t="s">
        <v>504</v>
      </c>
      <c r="C581" s="149" t="s">
        <v>767</v>
      </c>
      <c r="D581" s="149">
        <v>2</v>
      </c>
      <c r="E581" s="149">
        <v>1.48423005565863E-4</v>
      </c>
      <c r="F581" s="149">
        <v>2</v>
      </c>
      <c r="G581" s="149">
        <v>1.5060240963855401E-4</v>
      </c>
      <c r="H581" s="149">
        <v>0</v>
      </c>
      <c r="I581" s="149">
        <v>0</v>
      </c>
    </row>
    <row r="582" spans="1:9" x14ac:dyDescent="0.2">
      <c r="A582" s="149">
        <v>73</v>
      </c>
      <c r="B582" s="149" t="s">
        <v>504</v>
      </c>
      <c r="C582" s="149" t="s">
        <v>768</v>
      </c>
      <c r="D582" s="149">
        <v>5</v>
      </c>
      <c r="E582" s="149">
        <v>3.7105751391465703E-4</v>
      </c>
      <c r="F582" s="149">
        <v>5</v>
      </c>
      <c r="G582" s="149">
        <v>3.76506024096386E-4</v>
      </c>
      <c r="H582" s="149">
        <v>0</v>
      </c>
      <c r="I582" s="149">
        <v>0</v>
      </c>
    </row>
    <row r="583" spans="1:9" x14ac:dyDescent="0.2">
      <c r="A583" s="149">
        <v>74</v>
      </c>
      <c r="B583" s="149" t="s">
        <v>544</v>
      </c>
      <c r="C583" s="149" t="s">
        <v>762</v>
      </c>
      <c r="D583" s="149">
        <v>8</v>
      </c>
      <c r="E583" s="149">
        <v>0.01</v>
      </c>
      <c r="F583" s="149">
        <v>8</v>
      </c>
      <c r="G583" s="149">
        <v>1.00250626566416E-2</v>
      </c>
      <c r="H583" s="149">
        <v>0</v>
      </c>
      <c r="I583" s="149">
        <v>0</v>
      </c>
    </row>
    <row r="584" spans="1:9" x14ac:dyDescent="0.2">
      <c r="A584" s="149">
        <v>74</v>
      </c>
      <c r="B584" s="149" t="s">
        <v>544</v>
      </c>
      <c r="C584" s="149" t="s">
        <v>766</v>
      </c>
      <c r="D584" s="149">
        <v>33</v>
      </c>
      <c r="E584" s="149">
        <v>4.1250000000000002E-2</v>
      </c>
      <c r="F584" s="149">
        <v>33</v>
      </c>
      <c r="G584" s="149">
        <v>4.13533834586466E-2</v>
      </c>
      <c r="H584" s="149">
        <v>0</v>
      </c>
      <c r="I584" s="149">
        <v>0</v>
      </c>
    </row>
    <row r="585" spans="1:9" x14ac:dyDescent="0.2">
      <c r="A585" s="149">
        <v>74</v>
      </c>
      <c r="B585" s="149" t="s">
        <v>544</v>
      </c>
      <c r="C585" s="149" t="s">
        <v>764</v>
      </c>
      <c r="D585" s="149">
        <v>37</v>
      </c>
      <c r="E585" s="149">
        <v>4.6249999999999999E-2</v>
      </c>
      <c r="F585" s="149">
        <v>37</v>
      </c>
      <c r="G585" s="149">
        <v>4.6365914786967402E-2</v>
      </c>
      <c r="H585" s="149">
        <v>0</v>
      </c>
      <c r="I585" s="149">
        <v>0</v>
      </c>
    </row>
    <row r="586" spans="1:9" x14ac:dyDescent="0.2">
      <c r="A586" s="149">
        <v>75</v>
      </c>
      <c r="B586" s="149" t="s">
        <v>482</v>
      </c>
      <c r="C586" s="149" t="s">
        <v>762</v>
      </c>
      <c r="D586" s="149">
        <v>2</v>
      </c>
      <c r="E586" s="149">
        <v>7.1428571428571397E-2</v>
      </c>
      <c r="F586" s="149">
        <v>2</v>
      </c>
      <c r="G586" s="149">
        <v>6.6666666666666693E-2</v>
      </c>
      <c r="H586" s="149">
        <v>0</v>
      </c>
      <c r="I586" s="149">
        <v>0</v>
      </c>
    </row>
    <row r="587" spans="1:9" x14ac:dyDescent="0.2">
      <c r="A587" s="149">
        <v>75</v>
      </c>
      <c r="B587" s="149" t="s">
        <v>482</v>
      </c>
      <c r="C587" s="149" t="s">
        <v>760</v>
      </c>
      <c r="D587" s="149">
        <v>11</v>
      </c>
      <c r="E587" s="149">
        <v>0.39285714285714302</v>
      </c>
      <c r="F587" s="149">
        <v>11</v>
      </c>
      <c r="G587" s="149">
        <v>0.36666666666666697</v>
      </c>
      <c r="H587" s="149">
        <v>0</v>
      </c>
      <c r="I587" s="149">
        <v>0</v>
      </c>
    </row>
    <row r="588" spans="1:9" x14ac:dyDescent="0.2">
      <c r="A588" s="149">
        <v>75</v>
      </c>
      <c r="B588" s="149" t="s">
        <v>482</v>
      </c>
      <c r="C588" s="149" t="s">
        <v>766</v>
      </c>
      <c r="D588" s="149">
        <v>1</v>
      </c>
      <c r="E588" s="149">
        <v>3.5714285714285698E-2</v>
      </c>
      <c r="F588" s="149">
        <v>1</v>
      </c>
      <c r="G588" s="149">
        <v>3.3333333333333298E-2</v>
      </c>
      <c r="H588" s="149">
        <v>0</v>
      </c>
      <c r="I588" s="149">
        <v>0</v>
      </c>
    </row>
    <row r="589" spans="1:9" x14ac:dyDescent="0.2">
      <c r="A589" s="149">
        <v>75</v>
      </c>
      <c r="B589" s="149" t="s">
        <v>482</v>
      </c>
      <c r="C589" s="149" t="s">
        <v>761</v>
      </c>
      <c r="D589" s="149">
        <v>9</v>
      </c>
      <c r="E589" s="149">
        <v>0.32142857142857101</v>
      </c>
      <c r="F589" s="149">
        <v>9</v>
      </c>
      <c r="G589" s="149">
        <v>0.3</v>
      </c>
      <c r="H589" s="149">
        <v>0</v>
      </c>
      <c r="I589" s="149">
        <v>0</v>
      </c>
    </row>
    <row r="590" spans="1:9" x14ac:dyDescent="0.2">
      <c r="A590" s="149">
        <v>76</v>
      </c>
      <c r="B590" s="149" t="s">
        <v>532</v>
      </c>
      <c r="C590" s="149" t="s">
        <v>760</v>
      </c>
      <c r="D590" s="149">
        <v>7</v>
      </c>
      <c r="E590" s="149">
        <v>2.2801302931596101E-2</v>
      </c>
      <c r="F590" s="149">
        <v>7</v>
      </c>
      <c r="G590" s="149">
        <v>2.20125786163522E-2</v>
      </c>
      <c r="H590" s="149">
        <v>0</v>
      </c>
      <c r="I590" s="149">
        <v>0</v>
      </c>
    </row>
    <row r="591" spans="1:9" x14ac:dyDescent="0.2">
      <c r="A591" s="149">
        <v>76</v>
      </c>
      <c r="B591" s="149" t="s">
        <v>532</v>
      </c>
      <c r="C591" s="149" t="s">
        <v>768</v>
      </c>
      <c r="D591" s="149">
        <v>271</v>
      </c>
      <c r="E591" s="149">
        <v>0.88273615635179103</v>
      </c>
      <c r="F591" s="149">
        <v>271</v>
      </c>
      <c r="G591" s="149">
        <v>0.85220125786163503</v>
      </c>
      <c r="H591" s="149">
        <v>0</v>
      </c>
      <c r="I591" s="149">
        <v>0</v>
      </c>
    </row>
    <row r="592" spans="1:9" x14ac:dyDescent="0.2">
      <c r="A592" s="149">
        <v>76</v>
      </c>
      <c r="B592" s="149" t="s">
        <v>532</v>
      </c>
      <c r="C592" s="149" t="s">
        <v>764</v>
      </c>
      <c r="D592" s="149">
        <v>1</v>
      </c>
      <c r="E592" s="149">
        <v>3.2573289902280101E-3</v>
      </c>
      <c r="F592" s="149">
        <v>1</v>
      </c>
      <c r="G592" s="149">
        <v>3.1446540880503099E-3</v>
      </c>
      <c r="H592" s="149">
        <v>0</v>
      </c>
      <c r="I592" s="149">
        <v>0</v>
      </c>
    </row>
    <row r="593" spans="1:9" x14ac:dyDescent="0.2">
      <c r="A593" s="149">
        <v>77</v>
      </c>
      <c r="B593" s="149" t="s">
        <v>581</v>
      </c>
      <c r="C593" s="149" t="s">
        <v>767</v>
      </c>
      <c r="D593" s="149">
        <v>11</v>
      </c>
      <c r="E593" s="149">
        <v>1.08055009823183E-2</v>
      </c>
      <c r="F593" s="149">
        <v>11</v>
      </c>
      <c r="G593" s="149">
        <v>1.12474437627812E-2</v>
      </c>
      <c r="H593" s="149">
        <v>0</v>
      </c>
      <c r="I593" s="149">
        <v>0</v>
      </c>
    </row>
    <row r="594" spans="1:9" x14ac:dyDescent="0.2">
      <c r="A594" s="149">
        <v>77</v>
      </c>
      <c r="B594" s="149" t="s">
        <v>581</v>
      </c>
      <c r="C594" s="149" t="s">
        <v>763</v>
      </c>
      <c r="D594" s="149">
        <v>95</v>
      </c>
      <c r="E594" s="149">
        <v>9.3320235756385095E-2</v>
      </c>
      <c r="F594" s="149">
        <v>95</v>
      </c>
      <c r="G594" s="149">
        <v>9.7137014314928397E-2</v>
      </c>
      <c r="H594" s="149">
        <v>0</v>
      </c>
      <c r="I594" s="149">
        <v>0</v>
      </c>
    </row>
    <row r="595" spans="1:9" x14ac:dyDescent="0.2">
      <c r="A595" s="149">
        <v>77</v>
      </c>
      <c r="B595" s="149" t="s">
        <v>581</v>
      </c>
      <c r="C595" s="149" t="s">
        <v>764</v>
      </c>
      <c r="D595" s="149">
        <v>36</v>
      </c>
      <c r="E595" s="149">
        <v>3.5363457760314299E-2</v>
      </c>
      <c r="F595" s="149">
        <v>36</v>
      </c>
      <c r="G595" s="149">
        <v>3.6809815950920199E-2</v>
      </c>
      <c r="H595" s="149">
        <v>0</v>
      </c>
      <c r="I595" s="149">
        <v>0</v>
      </c>
    </row>
    <row r="596" spans="1:9" x14ac:dyDescent="0.2">
      <c r="A596" s="149">
        <v>78</v>
      </c>
      <c r="B596" s="149" t="s">
        <v>550</v>
      </c>
      <c r="C596" s="149" t="s">
        <v>763</v>
      </c>
      <c r="D596" s="149">
        <v>1383</v>
      </c>
      <c r="E596" s="149">
        <v>0.36529318541996803</v>
      </c>
      <c r="F596" s="149">
        <v>1383</v>
      </c>
      <c r="G596" s="149">
        <v>0.36655181553140698</v>
      </c>
      <c r="H596" s="149">
        <v>0</v>
      </c>
      <c r="I596" s="149">
        <v>0</v>
      </c>
    </row>
    <row r="597" spans="1:9" x14ac:dyDescent="0.2">
      <c r="A597" s="149">
        <v>78</v>
      </c>
      <c r="B597" s="149" t="s">
        <v>550</v>
      </c>
      <c r="C597" s="149" t="s">
        <v>768</v>
      </c>
      <c r="D597" s="149">
        <v>3</v>
      </c>
      <c r="E597" s="149">
        <v>7.9239302694136295E-4</v>
      </c>
      <c r="F597" s="149">
        <v>3</v>
      </c>
      <c r="G597" s="149">
        <v>7.9512324410283605E-4</v>
      </c>
      <c r="H597" s="149">
        <v>0</v>
      </c>
      <c r="I597" s="149">
        <v>0</v>
      </c>
    </row>
    <row r="598" spans="1:9" x14ac:dyDescent="0.2">
      <c r="A598" s="149">
        <v>79</v>
      </c>
      <c r="B598" s="149" t="s">
        <v>480</v>
      </c>
      <c r="C598" s="149" t="s">
        <v>760</v>
      </c>
      <c r="D598" s="149">
        <v>146</v>
      </c>
      <c r="E598" s="149">
        <v>0.12457337883958999</v>
      </c>
      <c r="F598" s="149">
        <v>146</v>
      </c>
      <c r="G598" s="149">
        <v>0.129893238434164</v>
      </c>
      <c r="H598" s="149">
        <v>0</v>
      </c>
      <c r="I598" s="149">
        <v>0</v>
      </c>
    </row>
    <row r="599" spans="1:9" x14ac:dyDescent="0.2">
      <c r="A599" s="149">
        <v>79</v>
      </c>
      <c r="B599" s="149" t="s">
        <v>480</v>
      </c>
      <c r="C599" s="149" t="s">
        <v>765</v>
      </c>
      <c r="D599" s="149">
        <v>69</v>
      </c>
      <c r="E599" s="149">
        <v>5.8873720136518801E-2</v>
      </c>
      <c r="F599" s="149">
        <v>69</v>
      </c>
      <c r="G599" s="149">
        <v>6.1387900355871897E-2</v>
      </c>
      <c r="H599" s="149">
        <v>0</v>
      </c>
      <c r="I599" s="149">
        <v>0</v>
      </c>
    </row>
    <row r="600" spans="1:9" x14ac:dyDescent="0.2">
      <c r="A600" s="149">
        <v>8</v>
      </c>
      <c r="B600" s="149" t="s">
        <v>576</v>
      </c>
      <c r="C600" s="149" t="s">
        <v>767</v>
      </c>
      <c r="D600" s="149">
        <v>24</v>
      </c>
      <c r="E600" s="149">
        <v>2.18420094648708E-3</v>
      </c>
      <c r="F600" s="149">
        <v>24</v>
      </c>
      <c r="G600" s="149">
        <v>2.20001833348611E-3</v>
      </c>
      <c r="H600" s="149">
        <v>0</v>
      </c>
      <c r="I600" s="149">
        <v>0</v>
      </c>
    </row>
    <row r="601" spans="1:9" x14ac:dyDescent="0.2">
      <c r="A601" s="149">
        <v>8</v>
      </c>
      <c r="B601" s="149" t="s">
        <v>576</v>
      </c>
      <c r="C601" s="149" t="s">
        <v>761</v>
      </c>
      <c r="D601" s="149">
        <v>626</v>
      </c>
      <c r="E601" s="149">
        <v>5.6971241354204602E-2</v>
      </c>
      <c r="F601" s="149">
        <v>626</v>
      </c>
      <c r="G601" s="149">
        <v>5.73838115317628E-2</v>
      </c>
      <c r="H601" s="149">
        <v>0</v>
      </c>
      <c r="I601" s="149">
        <v>0</v>
      </c>
    </row>
    <row r="602" spans="1:9" x14ac:dyDescent="0.2">
      <c r="A602" s="149">
        <v>8</v>
      </c>
      <c r="B602" s="149" t="s">
        <v>576</v>
      </c>
      <c r="C602" s="149" t="s">
        <v>765</v>
      </c>
      <c r="D602" s="149">
        <v>188</v>
      </c>
      <c r="E602" s="149">
        <v>1.7109574080815398E-2</v>
      </c>
      <c r="F602" s="149">
        <v>188</v>
      </c>
      <c r="G602" s="149">
        <v>1.7233476945641198E-2</v>
      </c>
      <c r="H602" s="149">
        <v>0</v>
      </c>
      <c r="I602" s="149">
        <v>0</v>
      </c>
    </row>
    <row r="603" spans="1:9" x14ac:dyDescent="0.2">
      <c r="A603" s="149">
        <v>80</v>
      </c>
      <c r="B603" s="149" t="s">
        <v>555</v>
      </c>
      <c r="C603" s="149" t="s">
        <v>762</v>
      </c>
      <c r="D603" s="149">
        <v>8</v>
      </c>
      <c r="E603" s="149">
        <v>0.114285714285714</v>
      </c>
      <c r="F603" s="149">
        <v>8</v>
      </c>
      <c r="G603" s="149">
        <v>0.119402985074627</v>
      </c>
      <c r="H603" s="149">
        <v>0</v>
      </c>
      <c r="I603" s="149">
        <v>0</v>
      </c>
    </row>
    <row r="604" spans="1:9" x14ac:dyDescent="0.2">
      <c r="A604" s="149">
        <v>80</v>
      </c>
      <c r="B604" s="149" t="s">
        <v>555</v>
      </c>
      <c r="C604" s="149" t="s">
        <v>760</v>
      </c>
      <c r="D604" s="149">
        <v>15</v>
      </c>
      <c r="E604" s="149">
        <v>0.214285714285714</v>
      </c>
      <c r="F604" s="149">
        <v>15</v>
      </c>
      <c r="G604" s="149">
        <v>0.22388059701492499</v>
      </c>
      <c r="H604" s="149">
        <v>0</v>
      </c>
      <c r="I604" s="149">
        <v>0</v>
      </c>
    </row>
    <row r="605" spans="1:9" x14ac:dyDescent="0.2">
      <c r="A605" s="149">
        <v>80</v>
      </c>
      <c r="B605" s="149" t="s">
        <v>555</v>
      </c>
      <c r="C605" s="149" t="s">
        <v>766</v>
      </c>
      <c r="D605" s="149">
        <v>3</v>
      </c>
      <c r="E605" s="149">
        <v>4.2857142857142899E-2</v>
      </c>
      <c r="F605" s="149">
        <v>3</v>
      </c>
      <c r="G605" s="149">
        <v>4.47761194029851E-2</v>
      </c>
      <c r="H605" s="149">
        <v>0</v>
      </c>
      <c r="I605" s="149">
        <v>0</v>
      </c>
    </row>
    <row r="606" spans="1:9" x14ac:dyDescent="0.2">
      <c r="A606" s="149">
        <v>81</v>
      </c>
      <c r="B606" s="149" t="s">
        <v>505</v>
      </c>
      <c r="C606" s="149" t="s">
        <v>764</v>
      </c>
      <c r="D606" s="149">
        <v>1</v>
      </c>
      <c r="E606" s="149">
        <v>7.69230769230769E-2</v>
      </c>
      <c r="F606" s="149">
        <v>1</v>
      </c>
      <c r="G606" s="149">
        <v>9.0909090909090898E-2</v>
      </c>
      <c r="H606" s="149">
        <v>0</v>
      </c>
      <c r="I606" s="149">
        <v>0</v>
      </c>
    </row>
    <row r="607" spans="1:9" x14ac:dyDescent="0.2">
      <c r="A607" s="149">
        <v>82</v>
      </c>
      <c r="B607" s="149" t="s">
        <v>588</v>
      </c>
      <c r="C607" s="149" t="s">
        <v>760</v>
      </c>
      <c r="D607" s="149">
        <v>627</v>
      </c>
      <c r="E607" s="149">
        <v>0.14618792259267899</v>
      </c>
      <c r="F607" s="149">
        <v>627</v>
      </c>
      <c r="G607" s="149">
        <v>0.14450334178382099</v>
      </c>
      <c r="H607" s="149">
        <v>0</v>
      </c>
      <c r="I607" s="149">
        <v>0</v>
      </c>
    </row>
    <row r="608" spans="1:9" x14ac:dyDescent="0.2">
      <c r="A608" s="149">
        <v>84</v>
      </c>
      <c r="B608" s="149" t="s">
        <v>523</v>
      </c>
      <c r="C608" s="149" t="s">
        <v>762</v>
      </c>
      <c r="D608" s="149">
        <v>7</v>
      </c>
      <c r="E608" s="149">
        <v>1.85185185185185E-2</v>
      </c>
      <c r="F608" s="149">
        <v>7</v>
      </c>
      <c r="G608" s="149">
        <v>1.81347150259067E-2</v>
      </c>
      <c r="H608" s="149">
        <v>0</v>
      </c>
      <c r="I608" s="149">
        <v>0</v>
      </c>
    </row>
    <row r="609" spans="1:9" x14ac:dyDescent="0.2">
      <c r="A609" s="149">
        <v>84</v>
      </c>
      <c r="B609" s="149" t="s">
        <v>523</v>
      </c>
      <c r="C609" s="149" t="s">
        <v>760</v>
      </c>
      <c r="D609" s="149">
        <v>113</v>
      </c>
      <c r="E609" s="149">
        <v>0.29894179894179901</v>
      </c>
      <c r="F609" s="149">
        <v>113</v>
      </c>
      <c r="G609" s="149">
        <v>0.29274611398963701</v>
      </c>
      <c r="H609" s="149">
        <v>0</v>
      </c>
      <c r="I609" s="149">
        <v>0</v>
      </c>
    </row>
    <row r="610" spans="1:9" x14ac:dyDescent="0.2">
      <c r="A610" s="149">
        <v>84</v>
      </c>
      <c r="B610" s="149" t="s">
        <v>523</v>
      </c>
      <c r="C610" s="149" t="s">
        <v>763</v>
      </c>
      <c r="D610" s="149">
        <v>42</v>
      </c>
      <c r="E610" s="149">
        <v>0.11111111111111099</v>
      </c>
      <c r="F610" s="149">
        <v>42</v>
      </c>
      <c r="G610" s="149">
        <v>0.10880829015544</v>
      </c>
      <c r="H610" s="149">
        <v>0</v>
      </c>
      <c r="I610" s="149">
        <v>0</v>
      </c>
    </row>
    <row r="611" spans="1:9" x14ac:dyDescent="0.2">
      <c r="A611" s="149">
        <v>84</v>
      </c>
      <c r="B611" s="149" t="s">
        <v>523</v>
      </c>
      <c r="C611" s="149" t="s">
        <v>768</v>
      </c>
      <c r="D611" s="149">
        <v>1</v>
      </c>
      <c r="E611" s="149">
        <v>2.6455026455026501E-3</v>
      </c>
      <c r="F611" s="149">
        <v>1</v>
      </c>
      <c r="G611" s="149">
        <v>2.5906735751295299E-3</v>
      </c>
      <c r="H611" s="149">
        <v>0</v>
      </c>
      <c r="I611" s="149">
        <v>0</v>
      </c>
    </row>
    <row r="612" spans="1:9" x14ac:dyDescent="0.2">
      <c r="A612" s="149">
        <v>84</v>
      </c>
      <c r="B612" s="149" t="s">
        <v>523</v>
      </c>
      <c r="C612" s="149" t="s">
        <v>765</v>
      </c>
      <c r="D612" s="149">
        <v>18</v>
      </c>
      <c r="E612" s="149">
        <v>4.7619047619047603E-2</v>
      </c>
      <c r="F612" s="149">
        <v>18</v>
      </c>
      <c r="G612" s="149">
        <v>4.6632124352331598E-2</v>
      </c>
      <c r="H612" s="149">
        <v>0</v>
      </c>
      <c r="I612" s="149">
        <v>0</v>
      </c>
    </row>
    <row r="613" spans="1:9" x14ac:dyDescent="0.2">
      <c r="A613" s="149">
        <v>86</v>
      </c>
      <c r="B613" s="149" t="s">
        <v>582</v>
      </c>
      <c r="C613" s="149" t="s">
        <v>764</v>
      </c>
      <c r="D613" s="149">
        <v>43</v>
      </c>
      <c r="E613" s="149">
        <v>1.8105263157894701E-2</v>
      </c>
      <c r="F613" s="149">
        <v>43</v>
      </c>
      <c r="G613" s="149">
        <v>1.8785495849716002E-2</v>
      </c>
      <c r="H613" s="149">
        <v>0</v>
      </c>
      <c r="I613" s="149">
        <v>0</v>
      </c>
    </row>
    <row r="614" spans="1:9" x14ac:dyDescent="0.2">
      <c r="A614" s="149">
        <v>86</v>
      </c>
      <c r="B614" s="149" t="s">
        <v>582</v>
      </c>
      <c r="C614" s="149" t="s">
        <v>765</v>
      </c>
      <c r="D614" s="149">
        <v>6</v>
      </c>
      <c r="E614" s="149">
        <v>2.5263157894736799E-3</v>
      </c>
      <c r="F614" s="149">
        <v>6</v>
      </c>
      <c r="G614" s="149">
        <v>2.6212319790301399E-3</v>
      </c>
      <c r="H614" s="149">
        <v>0</v>
      </c>
      <c r="I614" s="149">
        <v>0</v>
      </c>
    </row>
    <row r="615" spans="1:9" x14ac:dyDescent="0.2">
      <c r="A615" s="149">
        <v>87</v>
      </c>
      <c r="B615" s="149" t="s">
        <v>507</v>
      </c>
      <c r="C615" s="149" t="s">
        <v>763</v>
      </c>
      <c r="D615" s="149">
        <v>80</v>
      </c>
      <c r="E615" s="149">
        <v>0.113314447592068</v>
      </c>
      <c r="F615" s="149">
        <v>80</v>
      </c>
      <c r="G615" s="149">
        <v>0.115440115440115</v>
      </c>
      <c r="H615" s="149">
        <v>0</v>
      </c>
      <c r="I615" s="149">
        <v>0</v>
      </c>
    </row>
    <row r="616" spans="1:9" x14ac:dyDescent="0.2">
      <c r="A616" s="149">
        <v>87</v>
      </c>
      <c r="B616" s="149" t="s">
        <v>507</v>
      </c>
      <c r="C616" s="149" t="s">
        <v>768</v>
      </c>
      <c r="D616" s="149">
        <v>16</v>
      </c>
      <c r="E616" s="149">
        <v>2.2662889518413599E-2</v>
      </c>
      <c r="F616" s="149">
        <v>16</v>
      </c>
      <c r="G616" s="149">
        <v>2.3088023088023098E-2</v>
      </c>
      <c r="H616" s="149">
        <v>0</v>
      </c>
      <c r="I616" s="149">
        <v>0</v>
      </c>
    </row>
    <row r="617" spans="1:9" x14ac:dyDescent="0.2">
      <c r="A617" s="149">
        <v>88</v>
      </c>
      <c r="B617" s="149" t="s">
        <v>554</v>
      </c>
      <c r="C617" s="149" t="s">
        <v>762</v>
      </c>
      <c r="D617" s="149">
        <v>18</v>
      </c>
      <c r="E617" s="149">
        <v>1.8200202224469199E-2</v>
      </c>
      <c r="F617" s="149">
        <v>18</v>
      </c>
      <c r="G617" s="149">
        <v>1.8145161290322599E-2</v>
      </c>
      <c r="H617" s="149">
        <v>0</v>
      </c>
      <c r="I617" s="149">
        <v>0</v>
      </c>
    </row>
    <row r="618" spans="1:9" x14ac:dyDescent="0.2">
      <c r="A618" s="149">
        <v>88</v>
      </c>
      <c r="B618" s="149" t="s">
        <v>554</v>
      </c>
      <c r="C618" s="149" t="s">
        <v>761</v>
      </c>
      <c r="D618" s="149">
        <v>71</v>
      </c>
      <c r="E618" s="149">
        <v>7.1789686552072796E-2</v>
      </c>
      <c r="F618" s="149">
        <v>71</v>
      </c>
      <c r="G618" s="149">
        <v>7.1572580645161296E-2</v>
      </c>
      <c r="H618" s="149">
        <v>0</v>
      </c>
      <c r="I618" s="149">
        <v>0</v>
      </c>
    </row>
    <row r="619" spans="1:9" x14ac:dyDescent="0.2">
      <c r="A619" s="149">
        <v>89</v>
      </c>
      <c r="B619" s="149" t="s">
        <v>508</v>
      </c>
      <c r="C619" s="149" t="s">
        <v>762</v>
      </c>
      <c r="D619" s="149">
        <v>9</v>
      </c>
      <c r="E619" s="149">
        <v>0.230769230769231</v>
      </c>
      <c r="F619" s="149">
        <v>9</v>
      </c>
      <c r="G619" s="149">
        <v>0.230769230769231</v>
      </c>
      <c r="H619" s="149">
        <v>0</v>
      </c>
      <c r="I619" s="149">
        <v>0</v>
      </c>
    </row>
    <row r="620" spans="1:9" x14ac:dyDescent="0.2">
      <c r="A620" s="149">
        <v>89</v>
      </c>
      <c r="B620" s="149" t="s">
        <v>508</v>
      </c>
      <c r="C620" s="149" t="s">
        <v>760</v>
      </c>
      <c r="D620" s="149">
        <v>16</v>
      </c>
      <c r="E620" s="149">
        <v>0.41025641025641002</v>
      </c>
      <c r="F620" s="149">
        <v>16</v>
      </c>
      <c r="G620" s="149">
        <v>0.41025641025641002</v>
      </c>
      <c r="H620" s="149">
        <v>0</v>
      </c>
      <c r="I620" s="149">
        <v>0</v>
      </c>
    </row>
    <row r="621" spans="1:9" x14ac:dyDescent="0.2">
      <c r="A621" s="149">
        <v>89</v>
      </c>
      <c r="B621" s="149" t="s">
        <v>508</v>
      </c>
      <c r="C621" s="149" t="s">
        <v>766</v>
      </c>
      <c r="D621" s="149">
        <v>6</v>
      </c>
      <c r="E621" s="149">
        <v>0.15384615384615399</v>
      </c>
      <c r="F621" s="149">
        <v>6</v>
      </c>
      <c r="G621" s="149">
        <v>0.15384615384615399</v>
      </c>
      <c r="H621" s="149">
        <v>0</v>
      </c>
      <c r="I621" s="149">
        <v>0</v>
      </c>
    </row>
    <row r="622" spans="1:9" x14ac:dyDescent="0.2">
      <c r="A622" s="149">
        <v>89</v>
      </c>
      <c r="B622" s="149" t="s">
        <v>508</v>
      </c>
      <c r="C622" s="149" t="s">
        <v>763</v>
      </c>
      <c r="D622" s="149">
        <v>3</v>
      </c>
      <c r="E622" s="149">
        <v>7.69230769230769E-2</v>
      </c>
      <c r="F622" s="149">
        <v>3</v>
      </c>
      <c r="G622" s="149">
        <v>7.69230769230769E-2</v>
      </c>
      <c r="H622" s="149">
        <v>0</v>
      </c>
      <c r="I622" s="149">
        <v>0</v>
      </c>
    </row>
    <row r="623" spans="1:9" x14ac:dyDescent="0.2">
      <c r="A623" s="149">
        <v>89</v>
      </c>
      <c r="B623" s="149" t="s">
        <v>508</v>
      </c>
      <c r="C623" s="149" t="s">
        <v>761</v>
      </c>
      <c r="D623" s="149">
        <v>4</v>
      </c>
      <c r="E623" s="149">
        <v>0.102564102564103</v>
      </c>
      <c r="F623" s="149">
        <v>4</v>
      </c>
      <c r="G623" s="149">
        <v>0.102564102564103</v>
      </c>
      <c r="H623" s="149">
        <v>0</v>
      </c>
      <c r="I623" s="149">
        <v>0</v>
      </c>
    </row>
    <row r="624" spans="1:9" x14ac:dyDescent="0.2">
      <c r="A624" s="149">
        <v>89</v>
      </c>
      <c r="B624" s="149" t="s">
        <v>508</v>
      </c>
      <c r="C624" s="149" t="s">
        <v>764</v>
      </c>
      <c r="D624" s="149">
        <v>1</v>
      </c>
      <c r="E624" s="149">
        <v>2.5641025641025599E-2</v>
      </c>
      <c r="F624" s="149">
        <v>1</v>
      </c>
      <c r="G624" s="149">
        <v>2.5641025641025599E-2</v>
      </c>
      <c r="H624" s="149">
        <v>0</v>
      </c>
      <c r="I624" s="149">
        <v>0</v>
      </c>
    </row>
    <row r="625" spans="1:9" x14ac:dyDescent="0.2">
      <c r="A625" s="149">
        <v>90</v>
      </c>
      <c r="B625" s="149" t="s">
        <v>524</v>
      </c>
      <c r="C625" s="149" t="s">
        <v>766</v>
      </c>
      <c r="D625" s="149">
        <v>5</v>
      </c>
      <c r="E625" s="149">
        <v>4.31034482758621E-2</v>
      </c>
      <c r="F625" s="149">
        <v>5</v>
      </c>
      <c r="G625" s="149">
        <v>4.1322314049586799E-2</v>
      </c>
      <c r="H625" s="149">
        <v>0</v>
      </c>
      <c r="I625" s="149">
        <v>0</v>
      </c>
    </row>
    <row r="626" spans="1:9" x14ac:dyDescent="0.2">
      <c r="A626" s="149">
        <v>90</v>
      </c>
      <c r="B626" s="149" t="s">
        <v>524</v>
      </c>
      <c r="C626" s="149" t="s">
        <v>761</v>
      </c>
      <c r="D626" s="149">
        <v>20</v>
      </c>
      <c r="E626" s="149">
        <v>0.17241379310344801</v>
      </c>
      <c r="F626" s="149">
        <v>20</v>
      </c>
      <c r="G626" s="149">
        <v>0.165289256198347</v>
      </c>
      <c r="H626" s="149">
        <v>0</v>
      </c>
      <c r="I626" s="149">
        <v>0</v>
      </c>
    </row>
    <row r="627" spans="1:9" x14ac:dyDescent="0.2">
      <c r="A627" s="149">
        <v>90</v>
      </c>
      <c r="B627" s="149" t="s">
        <v>524</v>
      </c>
      <c r="C627" s="149" t="s">
        <v>764</v>
      </c>
      <c r="D627" s="149">
        <v>15</v>
      </c>
      <c r="E627" s="149">
        <v>0.12931034482758599</v>
      </c>
      <c r="F627" s="149">
        <v>15</v>
      </c>
      <c r="G627" s="149">
        <v>0.12396694214876</v>
      </c>
      <c r="H627" s="149">
        <v>0</v>
      </c>
      <c r="I627" s="149">
        <v>0</v>
      </c>
    </row>
    <row r="628" spans="1:9" x14ac:dyDescent="0.2">
      <c r="A628" s="149">
        <v>92</v>
      </c>
      <c r="B628" s="149" t="s">
        <v>551</v>
      </c>
      <c r="C628" s="149" t="s">
        <v>764</v>
      </c>
      <c r="D628" s="149">
        <v>21</v>
      </c>
      <c r="E628" s="149">
        <v>3.9622641509434002E-2</v>
      </c>
      <c r="F628" s="149">
        <v>21</v>
      </c>
      <c r="G628" s="149">
        <v>4.50643776824034E-2</v>
      </c>
      <c r="H628" s="149">
        <v>0</v>
      </c>
      <c r="I628" s="149">
        <v>0</v>
      </c>
    </row>
    <row r="629" spans="1:9" x14ac:dyDescent="0.2">
      <c r="A629" s="149">
        <v>92</v>
      </c>
      <c r="B629" s="149" t="s">
        <v>551</v>
      </c>
      <c r="C629" s="149" t="s">
        <v>765</v>
      </c>
      <c r="D629" s="149">
        <v>57</v>
      </c>
      <c r="E629" s="149">
        <v>0.10754716981132099</v>
      </c>
      <c r="F629" s="149">
        <v>57</v>
      </c>
      <c r="G629" s="149">
        <v>0.122317596566524</v>
      </c>
      <c r="H629" s="149">
        <v>0</v>
      </c>
      <c r="I629" s="149">
        <v>0</v>
      </c>
    </row>
    <row r="630" spans="1:9" x14ac:dyDescent="0.2">
      <c r="A630" s="149">
        <v>93</v>
      </c>
      <c r="B630" s="149" t="s">
        <v>597</v>
      </c>
      <c r="C630" s="149" t="s">
        <v>768</v>
      </c>
      <c r="D630" s="149">
        <v>2</v>
      </c>
      <c r="E630" s="149">
        <v>5.5722723726735801E-5</v>
      </c>
      <c r="F630" s="149">
        <v>2</v>
      </c>
      <c r="G630" s="149">
        <v>5.6290458767238999E-5</v>
      </c>
      <c r="H630" s="149">
        <v>0</v>
      </c>
      <c r="I630" s="149">
        <v>0</v>
      </c>
    </row>
    <row r="631" spans="1:9" x14ac:dyDescent="0.2">
      <c r="A631" s="149">
        <v>95</v>
      </c>
      <c r="B631" s="149" t="s">
        <v>543</v>
      </c>
      <c r="C631" s="149" t="s">
        <v>760</v>
      </c>
      <c r="D631" s="149">
        <v>21</v>
      </c>
      <c r="E631" s="149">
        <v>3.3227848101265799E-2</v>
      </c>
      <c r="F631" s="149">
        <v>21</v>
      </c>
      <c r="G631" s="149">
        <v>4.1501976284584997E-2</v>
      </c>
      <c r="H631" s="149">
        <v>0</v>
      </c>
      <c r="I631" s="149">
        <v>0</v>
      </c>
    </row>
    <row r="632" spans="1:9" x14ac:dyDescent="0.2">
      <c r="A632" s="149">
        <v>95</v>
      </c>
      <c r="B632" s="149" t="s">
        <v>543</v>
      </c>
      <c r="C632" s="149" t="s">
        <v>763</v>
      </c>
      <c r="D632" s="149">
        <v>9</v>
      </c>
      <c r="E632" s="149">
        <v>1.4240506329113899E-2</v>
      </c>
      <c r="F632" s="149">
        <v>9</v>
      </c>
      <c r="G632" s="149">
        <v>1.7786561264822101E-2</v>
      </c>
      <c r="H632" s="149">
        <v>0</v>
      </c>
      <c r="I632" s="149">
        <v>0</v>
      </c>
    </row>
    <row r="633" spans="1:9" x14ac:dyDescent="0.2">
      <c r="A633" s="149">
        <v>95</v>
      </c>
      <c r="B633" s="149" t="s">
        <v>543</v>
      </c>
      <c r="C633" s="149" t="s">
        <v>764</v>
      </c>
      <c r="D633" s="149">
        <v>2</v>
      </c>
      <c r="E633" s="149">
        <v>3.1645569620253199E-3</v>
      </c>
      <c r="F633" s="149">
        <v>2</v>
      </c>
      <c r="G633" s="149">
        <v>3.9525691699604697E-3</v>
      </c>
      <c r="H633" s="149">
        <v>0</v>
      </c>
      <c r="I633" s="149">
        <v>0</v>
      </c>
    </row>
    <row r="634" spans="1:9" x14ac:dyDescent="0.2">
      <c r="A634" s="149">
        <v>96</v>
      </c>
      <c r="B634" s="149" t="s">
        <v>560</v>
      </c>
      <c r="C634" s="149" t="s">
        <v>767</v>
      </c>
      <c r="D634" s="149">
        <v>4</v>
      </c>
      <c r="E634" s="149">
        <v>7.1813285457809697E-3</v>
      </c>
      <c r="F634" s="149">
        <v>4</v>
      </c>
      <c r="G634" s="149">
        <v>7.3126142595978097E-3</v>
      </c>
      <c r="H634" s="149">
        <v>0</v>
      </c>
      <c r="I634" s="149">
        <v>0</v>
      </c>
    </row>
    <row r="635" spans="1:9" x14ac:dyDescent="0.2">
      <c r="A635" s="149">
        <v>96</v>
      </c>
      <c r="B635" s="149" t="s">
        <v>560</v>
      </c>
      <c r="C635" s="149" t="s">
        <v>766</v>
      </c>
      <c r="D635" s="149">
        <v>9</v>
      </c>
      <c r="E635" s="149">
        <v>1.6157989228007201E-2</v>
      </c>
      <c r="F635" s="149">
        <v>9</v>
      </c>
      <c r="G635" s="149">
        <v>1.6453382084095101E-2</v>
      </c>
      <c r="H635" s="149">
        <v>0</v>
      </c>
      <c r="I635" s="149">
        <v>0</v>
      </c>
    </row>
    <row r="636" spans="1:9" x14ac:dyDescent="0.2">
      <c r="A636" s="149">
        <v>96</v>
      </c>
      <c r="B636" s="149" t="s">
        <v>560</v>
      </c>
      <c r="C636" s="149" t="s">
        <v>763</v>
      </c>
      <c r="D636" s="149">
        <v>18</v>
      </c>
      <c r="E636" s="149">
        <v>3.2315978456014402E-2</v>
      </c>
      <c r="F636" s="149">
        <v>18</v>
      </c>
      <c r="G636" s="149">
        <v>3.2906764168190099E-2</v>
      </c>
      <c r="H636" s="149">
        <v>0</v>
      </c>
      <c r="I636" s="149">
        <v>0</v>
      </c>
    </row>
    <row r="637" spans="1:9" x14ac:dyDescent="0.2">
      <c r="A637" s="149">
        <v>96</v>
      </c>
      <c r="B637" s="149" t="s">
        <v>560</v>
      </c>
      <c r="C637" s="149" t="s">
        <v>764</v>
      </c>
      <c r="D637" s="149">
        <v>140</v>
      </c>
      <c r="E637" s="149">
        <v>0.25134649910233398</v>
      </c>
      <c r="F637" s="149">
        <v>140</v>
      </c>
      <c r="G637" s="149">
        <v>0.25594149908592301</v>
      </c>
      <c r="H637" s="149">
        <v>0</v>
      </c>
      <c r="I637" s="149">
        <v>0</v>
      </c>
    </row>
    <row r="638" spans="1:9" x14ac:dyDescent="0.2">
      <c r="A638" s="149">
        <v>99</v>
      </c>
      <c r="B638" s="149" t="s">
        <v>517</v>
      </c>
      <c r="C638" s="149" t="s">
        <v>763</v>
      </c>
      <c r="D638" s="149">
        <v>7</v>
      </c>
      <c r="E638" s="149">
        <v>7.3298429319371703E-3</v>
      </c>
      <c r="F638" s="149">
        <v>7</v>
      </c>
      <c r="G638" s="149">
        <v>7.2840790842872002E-3</v>
      </c>
      <c r="H638" s="149">
        <v>0</v>
      </c>
      <c r="I638" s="149">
        <v>0</v>
      </c>
    </row>
    <row r="639" spans="1:9" x14ac:dyDescent="0.2">
      <c r="A639" s="149">
        <v>99</v>
      </c>
      <c r="B639" s="149" t="s">
        <v>517</v>
      </c>
      <c r="C639" s="149" t="s">
        <v>765</v>
      </c>
      <c r="D639" s="149">
        <v>2</v>
      </c>
      <c r="E639" s="149">
        <v>2.0942408376963401E-3</v>
      </c>
      <c r="F639" s="149">
        <v>2</v>
      </c>
      <c r="G639" s="149">
        <v>2.08116545265349E-3</v>
      </c>
      <c r="H639" s="149">
        <v>0</v>
      </c>
      <c r="I639" s="149">
        <v>0</v>
      </c>
    </row>
    <row r="640" spans="1:9" x14ac:dyDescent="0.2">
      <c r="A640" s="149">
        <v>10</v>
      </c>
      <c r="B640" s="149" t="s">
        <v>484</v>
      </c>
      <c r="C640" s="149" t="s">
        <v>761</v>
      </c>
      <c r="D640" s="149">
        <v>14</v>
      </c>
      <c r="E640" s="149">
        <v>0.22222222222222199</v>
      </c>
      <c r="F640" s="149">
        <v>15</v>
      </c>
      <c r="G640" s="149">
        <v>0.241935483870968</v>
      </c>
      <c r="H640" s="149">
        <v>-1</v>
      </c>
      <c r="I640" s="149">
        <v>-6.6666666666666696</v>
      </c>
    </row>
    <row r="641" spans="1:9" x14ac:dyDescent="0.2">
      <c r="A641" s="149">
        <v>100</v>
      </c>
      <c r="B641" s="149" t="s">
        <v>537</v>
      </c>
      <c r="C641" s="149" t="s">
        <v>762</v>
      </c>
      <c r="D641" s="149">
        <v>128</v>
      </c>
      <c r="E641" s="149">
        <v>0.12994923857867999</v>
      </c>
      <c r="F641" s="149">
        <v>129</v>
      </c>
      <c r="G641" s="149">
        <v>0.14301552106430199</v>
      </c>
      <c r="H641" s="149">
        <v>-1</v>
      </c>
      <c r="I641" s="149">
        <v>-0.775193798449614</v>
      </c>
    </row>
    <row r="642" spans="1:9" x14ac:dyDescent="0.2">
      <c r="A642" s="149">
        <v>101</v>
      </c>
      <c r="B642" s="149" t="s">
        <v>557</v>
      </c>
      <c r="C642" s="149" t="s">
        <v>767</v>
      </c>
      <c r="D642" s="149">
        <v>16</v>
      </c>
      <c r="E642" s="149">
        <v>5.3977464408609395E-4</v>
      </c>
      <c r="F642" s="149">
        <v>17</v>
      </c>
      <c r="G642" s="149">
        <v>5.7016367051247697E-4</v>
      </c>
      <c r="H642" s="149">
        <v>-1</v>
      </c>
      <c r="I642" s="149">
        <v>-5.8823529411764701</v>
      </c>
    </row>
    <row r="643" spans="1:9" x14ac:dyDescent="0.2">
      <c r="A643" s="149">
        <v>102</v>
      </c>
      <c r="B643" s="149" t="s">
        <v>553</v>
      </c>
      <c r="C643" s="149" t="s">
        <v>762</v>
      </c>
      <c r="D643" s="149">
        <v>275</v>
      </c>
      <c r="E643" s="149">
        <v>0.29039070749736001</v>
      </c>
      <c r="F643" s="149">
        <v>276</v>
      </c>
      <c r="G643" s="149">
        <v>0.29299363057324801</v>
      </c>
      <c r="H643" s="149">
        <v>-1</v>
      </c>
      <c r="I643" s="149">
        <v>-0.36231884057971198</v>
      </c>
    </row>
    <row r="644" spans="1:9" x14ac:dyDescent="0.2">
      <c r="A644" s="149">
        <v>102</v>
      </c>
      <c r="B644" s="149" t="s">
        <v>553</v>
      </c>
      <c r="C644" s="149" t="s">
        <v>766</v>
      </c>
      <c r="D644" s="149">
        <v>114</v>
      </c>
      <c r="E644" s="149">
        <v>0.120380147835269</v>
      </c>
      <c r="F644" s="149">
        <v>115</v>
      </c>
      <c r="G644" s="149">
        <v>0.12208067940552</v>
      </c>
      <c r="H644" s="149">
        <v>-1</v>
      </c>
      <c r="I644" s="149">
        <v>-0.86956521739129899</v>
      </c>
    </row>
    <row r="645" spans="1:9" x14ac:dyDescent="0.2">
      <c r="A645" s="149">
        <v>103</v>
      </c>
      <c r="B645" s="149" t="s">
        <v>552</v>
      </c>
      <c r="C645" s="149" t="s">
        <v>766</v>
      </c>
      <c r="D645" s="149">
        <v>16</v>
      </c>
      <c r="E645" s="149">
        <v>3.7122969837586998E-2</v>
      </c>
      <c r="F645" s="149">
        <v>17</v>
      </c>
      <c r="G645" s="149">
        <v>3.9627039627039597E-2</v>
      </c>
      <c r="H645" s="149">
        <v>-1</v>
      </c>
      <c r="I645" s="149">
        <v>-5.8823529411764701</v>
      </c>
    </row>
    <row r="646" spans="1:9" x14ac:dyDescent="0.2">
      <c r="A646" s="149">
        <v>104</v>
      </c>
      <c r="B646" s="149" t="s">
        <v>527</v>
      </c>
      <c r="C646" s="149" t="s">
        <v>764</v>
      </c>
      <c r="D646" s="149">
        <v>6</v>
      </c>
      <c r="E646" s="149">
        <v>0.125</v>
      </c>
      <c r="F646" s="149">
        <v>7</v>
      </c>
      <c r="G646" s="149">
        <v>0.14583333333333301</v>
      </c>
      <c r="H646" s="149">
        <v>-1</v>
      </c>
      <c r="I646" s="149">
        <v>-14.285714285714301</v>
      </c>
    </row>
    <row r="647" spans="1:9" x14ac:dyDescent="0.2">
      <c r="A647" s="149">
        <v>112</v>
      </c>
      <c r="B647" s="149" t="s">
        <v>510</v>
      </c>
      <c r="C647" s="149" t="s">
        <v>760</v>
      </c>
      <c r="D647" s="149">
        <v>33</v>
      </c>
      <c r="E647" s="149">
        <v>9.8214285714285698E-2</v>
      </c>
      <c r="F647" s="149">
        <v>34</v>
      </c>
      <c r="G647" s="149">
        <v>0.105590062111801</v>
      </c>
      <c r="H647" s="149">
        <v>-1</v>
      </c>
      <c r="I647" s="149">
        <v>-2.9411764705882399</v>
      </c>
    </row>
    <row r="648" spans="1:9" x14ac:dyDescent="0.2">
      <c r="A648" s="149">
        <v>114</v>
      </c>
      <c r="B648" s="149" t="s">
        <v>511</v>
      </c>
      <c r="C648" s="149" t="s">
        <v>768</v>
      </c>
      <c r="D648" s="149">
        <v>165</v>
      </c>
      <c r="E648" s="149">
        <v>0.16288252714708801</v>
      </c>
      <c r="F648" s="149">
        <v>166</v>
      </c>
      <c r="G648" s="149">
        <v>0.161321671525753</v>
      </c>
      <c r="H648" s="149">
        <v>-1</v>
      </c>
      <c r="I648" s="149">
        <v>-0.60240963855421303</v>
      </c>
    </row>
    <row r="649" spans="1:9" x14ac:dyDescent="0.2">
      <c r="A649" s="149">
        <v>114</v>
      </c>
      <c r="B649" s="149" t="s">
        <v>511</v>
      </c>
      <c r="C649" s="149" t="s">
        <v>765</v>
      </c>
      <c r="D649" s="149">
        <v>12</v>
      </c>
      <c r="E649" s="149">
        <v>1.1846001974333701E-2</v>
      </c>
      <c r="F649" s="149">
        <v>13</v>
      </c>
      <c r="G649" s="149">
        <v>1.2633624878522799E-2</v>
      </c>
      <c r="H649" s="149">
        <v>-1</v>
      </c>
      <c r="I649" s="149">
        <v>-7.6923076923076898</v>
      </c>
    </row>
    <row r="650" spans="1:9" x14ac:dyDescent="0.2">
      <c r="A650" s="149">
        <v>116</v>
      </c>
      <c r="B650" s="149" t="s">
        <v>516</v>
      </c>
      <c r="C650" s="149" t="s">
        <v>765</v>
      </c>
      <c r="D650" s="149">
        <v>9</v>
      </c>
      <c r="E650" s="149">
        <v>1.1920529801324501E-2</v>
      </c>
      <c r="F650" s="149">
        <v>10</v>
      </c>
      <c r="G650" s="149">
        <v>1.34589502018843E-2</v>
      </c>
      <c r="H650" s="149">
        <v>-1</v>
      </c>
      <c r="I650" s="149">
        <v>-10</v>
      </c>
    </row>
    <row r="651" spans="1:9" x14ac:dyDescent="0.2">
      <c r="A651" s="149">
        <v>119</v>
      </c>
      <c r="B651" s="149" t="s">
        <v>512</v>
      </c>
      <c r="C651" s="149" t="s">
        <v>765</v>
      </c>
      <c r="D651" s="149">
        <v>28</v>
      </c>
      <c r="E651" s="149">
        <v>8.6366440468846391E-3</v>
      </c>
      <c r="F651" s="149">
        <v>29</v>
      </c>
      <c r="G651" s="149">
        <v>9.6281540504648093E-3</v>
      </c>
      <c r="H651" s="149">
        <v>-1</v>
      </c>
      <c r="I651" s="149">
        <v>-3.44827586206896</v>
      </c>
    </row>
    <row r="652" spans="1:9" x14ac:dyDescent="0.2">
      <c r="A652" s="149">
        <v>121</v>
      </c>
      <c r="B652" s="149" t="s">
        <v>568</v>
      </c>
      <c r="C652" s="149" t="s">
        <v>768</v>
      </c>
      <c r="D652" s="149">
        <v>75</v>
      </c>
      <c r="E652" s="149">
        <v>9.6637031310398101E-3</v>
      </c>
      <c r="F652" s="149">
        <v>76</v>
      </c>
      <c r="G652" s="149">
        <v>9.2818759159746002E-3</v>
      </c>
      <c r="H652" s="149">
        <v>-1</v>
      </c>
      <c r="I652" s="149">
        <v>-1.31578947368421</v>
      </c>
    </row>
    <row r="653" spans="1:9" x14ac:dyDescent="0.2">
      <c r="A653" s="149">
        <v>14</v>
      </c>
      <c r="B653" s="149" t="s">
        <v>485</v>
      </c>
      <c r="C653" s="149" t="s">
        <v>760</v>
      </c>
      <c r="D653" s="149">
        <v>20</v>
      </c>
      <c r="E653" s="149">
        <v>3.0211480362537801E-2</v>
      </c>
      <c r="F653" s="149">
        <v>21</v>
      </c>
      <c r="G653" s="149">
        <v>3.125E-2</v>
      </c>
      <c r="H653" s="149">
        <v>-1</v>
      </c>
      <c r="I653" s="149">
        <v>-4.7619047619047699</v>
      </c>
    </row>
    <row r="654" spans="1:9" x14ac:dyDescent="0.2">
      <c r="A654" s="149">
        <v>17</v>
      </c>
      <c r="B654" s="149" t="s">
        <v>487</v>
      </c>
      <c r="C654" s="149" t="s">
        <v>760</v>
      </c>
      <c r="D654" s="149">
        <v>99</v>
      </c>
      <c r="E654" s="149">
        <v>0.266129032258065</v>
      </c>
      <c r="F654" s="149">
        <v>100</v>
      </c>
      <c r="G654" s="149">
        <v>0.27548209366391202</v>
      </c>
      <c r="H654" s="149">
        <v>-1</v>
      </c>
      <c r="I654" s="149">
        <v>-1</v>
      </c>
    </row>
    <row r="655" spans="1:9" x14ac:dyDescent="0.2">
      <c r="A655" s="149">
        <v>17</v>
      </c>
      <c r="B655" s="149" t="s">
        <v>487</v>
      </c>
      <c r="C655" s="149" t="s">
        <v>763</v>
      </c>
      <c r="D655" s="149">
        <v>48</v>
      </c>
      <c r="E655" s="149">
        <v>0.12903225806451599</v>
      </c>
      <c r="F655" s="149">
        <v>49</v>
      </c>
      <c r="G655" s="149">
        <v>0.134986225895317</v>
      </c>
      <c r="H655" s="149">
        <v>-1</v>
      </c>
      <c r="I655" s="149">
        <v>-2.0408163265306101</v>
      </c>
    </row>
    <row r="656" spans="1:9" x14ac:dyDescent="0.2">
      <c r="A656" s="149">
        <v>21</v>
      </c>
      <c r="B656" s="149" t="s">
        <v>571</v>
      </c>
      <c r="C656" s="149" t="s">
        <v>761</v>
      </c>
      <c r="D656" s="149">
        <v>196</v>
      </c>
      <c r="E656" s="149">
        <v>7.1926605504587196E-2</v>
      </c>
      <c r="F656" s="149">
        <v>197</v>
      </c>
      <c r="G656" s="149">
        <v>7.8050713153724194E-2</v>
      </c>
      <c r="H656" s="149">
        <v>-1</v>
      </c>
      <c r="I656" s="149">
        <v>-0.50761421319797095</v>
      </c>
    </row>
    <row r="657" spans="1:9" x14ac:dyDescent="0.2">
      <c r="A657" s="149">
        <v>21</v>
      </c>
      <c r="B657" s="149" t="s">
        <v>571</v>
      </c>
      <c r="C657" s="149" t="s">
        <v>764</v>
      </c>
      <c r="D657" s="149">
        <v>12</v>
      </c>
      <c r="E657" s="149">
        <v>4.40366972477064E-3</v>
      </c>
      <c r="F657" s="149">
        <v>13</v>
      </c>
      <c r="G657" s="149">
        <v>5.15055467511886E-3</v>
      </c>
      <c r="H657" s="149">
        <v>-1</v>
      </c>
      <c r="I657" s="149">
        <v>-7.6923076923076898</v>
      </c>
    </row>
    <row r="658" spans="1:9" x14ac:dyDescent="0.2">
      <c r="A658" s="149">
        <v>25</v>
      </c>
      <c r="B658" s="149" t="s">
        <v>573</v>
      </c>
      <c r="C658" s="149" t="s">
        <v>762</v>
      </c>
      <c r="D658" s="149">
        <v>13</v>
      </c>
      <c r="E658" s="149">
        <v>2.2687609075043601E-2</v>
      </c>
      <c r="F658" s="149">
        <v>14</v>
      </c>
      <c r="G658" s="149">
        <v>2.4390243902439001E-2</v>
      </c>
      <c r="H658" s="149">
        <v>-1</v>
      </c>
      <c r="I658" s="149">
        <v>-7.1428571428571397</v>
      </c>
    </row>
    <row r="659" spans="1:9" x14ac:dyDescent="0.2">
      <c r="A659" s="149">
        <v>28</v>
      </c>
      <c r="B659" s="149" t="s">
        <v>491</v>
      </c>
      <c r="C659" s="149" t="s">
        <v>766</v>
      </c>
      <c r="D659" s="149">
        <v>18</v>
      </c>
      <c r="E659" s="149">
        <v>0.24657534246575299</v>
      </c>
      <c r="F659" s="149">
        <v>19</v>
      </c>
      <c r="G659" s="149">
        <v>0.240506329113924</v>
      </c>
      <c r="H659" s="149">
        <v>-1</v>
      </c>
      <c r="I659" s="149">
        <v>-5.2631578947368496</v>
      </c>
    </row>
    <row r="660" spans="1:9" x14ac:dyDescent="0.2">
      <c r="A660" s="149">
        <v>28</v>
      </c>
      <c r="B660" s="149" t="s">
        <v>491</v>
      </c>
      <c r="C660" s="149" t="s">
        <v>761</v>
      </c>
      <c r="D660" s="149">
        <v>7</v>
      </c>
      <c r="E660" s="149">
        <v>9.5890410958904104E-2</v>
      </c>
      <c r="F660" s="149">
        <v>8</v>
      </c>
      <c r="G660" s="149">
        <v>0.10126582278481</v>
      </c>
      <c r="H660" s="149">
        <v>-1</v>
      </c>
      <c r="I660" s="149">
        <v>-12.5</v>
      </c>
    </row>
    <row r="661" spans="1:9" x14ac:dyDescent="0.2">
      <c r="A661" s="149">
        <v>3</v>
      </c>
      <c r="B661" s="149" t="s">
        <v>589</v>
      </c>
      <c r="C661" s="149" t="s">
        <v>765</v>
      </c>
      <c r="D661" s="149">
        <v>10</v>
      </c>
      <c r="E661" s="149">
        <v>6.9060773480662998E-3</v>
      </c>
      <c r="F661" s="149">
        <v>11</v>
      </c>
      <c r="G661" s="149">
        <v>7.7958894401133896E-3</v>
      </c>
      <c r="H661" s="149">
        <v>-1</v>
      </c>
      <c r="I661" s="149">
        <v>-9.0909090909090899</v>
      </c>
    </row>
    <row r="662" spans="1:9" x14ac:dyDescent="0.2">
      <c r="A662" s="149">
        <v>30</v>
      </c>
      <c r="B662" s="149" t="s">
        <v>592</v>
      </c>
      <c r="C662" s="149" t="s">
        <v>767</v>
      </c>
      <c r="D662" s="149">
        <v>257</v>
      </c>
      <c r="E662" s="149">
        <v>4.5056100981767197E-2</v>
      </c>
      <c r="F662" s="149">
        <v>258</v>
      </c>
      <c r="G662" s="149">
        <v>4.5891141942369297E-2</v>
      </c>
      <c r="H662" s="149">
        <v>-1</v>
      </c>
      <c r="I662" s="149">
        <v>-0.387596899224807</v>
      </c>
    </row>
    <row r="663" spans="1:9" x14ac:dyDescent="0.2">
      <c r="A663" s="149">
        <v>32</v>
      </c>
      <c r="B663" s="149" t="s">
        <v>489</v>
      </c>
      <c r="C663" s="149" t="s">
        <v>764</v>
      </c>
      <c r="D663" s="149">
        <v>1</v>
      </c>
      <c r="E663" s="149">
        <v>6.9930069930069904E-3</v>
      </c>
      <c r="F663" s="149">
        <v>2</v>
      </c>
      <c r="G663" s="149">
        <v>1.37931034482759E-2</v>
      </c>
      <c r="H663" s="149">
        <v>-1</v>
      </c>
      <c r="I663" s="149">
        <v>-50</v>
      </c>
    </row>
    <row r="664" spans="1:9" x14ac:dyDescent="0.2">
      <c r="A664" s="149">
        <v>37</v>
      </c>
      <c r="B664" s="149" t="s">
        <v>494</v>
      </c>
      <c r="C664" s="149" t="s">
        <v>765</v>
      </c>
      <c r="D664" s="149">
        <v>32</v>
      </c>
      <c r="E664" s="149">
        <v>1.27388535031847E-2</v>
      </c>
      <c r="F664" s="149">
        <v>33</v>
      </c>
      <c r="G664" s="149">
        <v>1.3221153846153799E-2</v>
      </c>
      <c r="H664" s="149">
        <v>-1</v>
      </c>
      <c r="I664" s="149">
        <v>-3.0303030303030298</v>
      </c>
    </row>
    <row r="665" spans="1:9" x14ac:dyDescent="0.2">
      <c r="A665" s="149">
        <v>38</v>
      </c>
      <c r="B665" s="149" t="s">
        <v>531</v>
      </c>
      <c r="C665" s="149" t="s">
        <v>768</v>
      </c>
      <c r="D665" s="149">
        <v>0</v>
      </c>
      <c r="E665" s="149">
        <v>0</v>
      </c>
      <c r="F665" s="149">
        <v>1</v>
      </c>
      <c r="G665" s="149">
        <v>6.6666666666666697E-3</v>
      </c>
      <c r="H665" s="149">
        <v>-1</v>
      </c>
      <c r="I665" s="149">
        <v>-100</v>
      </c>
    </row>
    <row r="666" spans="1:9" x14ac:dyDescent="0.2">
      <c r="A666" s="149">
        <v>44</v>
      </c>
      <c r="B666" s="149" t="s">
        <v>585</v>
      </c>
      <c r="C666" s="149" t="s">
        <v>760</v>
      </c>
      <c r="D666" s="149">
        <v>359</v>
      </c>
      <c r="E666" s="149">
        <v>9.0087829360100402E-2</v>
      </c>
      <c r="F666" s="149">
        <v>360</v>
      </c>
      <c r="G666" s="149">
        <v>9.0634441087613302E-2</v>
      </c>
      <c r="H666" s="149">
        <v>-1</v>
      </c>
      <c r="I666" s="149">
        <v>-0.27777777777777701</v>
      </c>
    </row>
    <row r="667" spans="1:9" x14ac:dyDescent="0.2">
      <c r="A667" s="149">
        <v>44</v>
      </c>
      <c r="B667" s="149" t="s">
        <v>585</v>
      </c>
      <c r="C667" s="149" t="s">
        <v>763</v>
      </c>
      <c r="D667" s="149">
        <v>2840</v>
      </c>
      <c r="E667" s="149">
        <v>0.71267252195733999</v>
      </c>
      <c r="F667" s="149">
        <v>2841</v>
      </c>
      <c r="G667" s="149">
        <v>0.71525679758308203</v>
      </c>
      <c r="H667" s="149">
        <v>-1</v>
      </c>
      <c r="I667" s="149">
        <v>-3.5198873636044202E-2</v>
      </c>
    </row>
    <row r="668" spans="1:9" x14ac:dyDescent="0.2">
      <c r="A668" s="149">
        <v>45</v>
      </c>
      <c r="B668" s="149" t="s">
        <v>572</v>
      </c>
      <c r="C668" s="149" t="s">
        <v>763</v>
      </c>
      <c r="D668" s="149">
        <v>27</v>
      </c>
      <c r="E668" s="149">
        <v>5.5555555555555601E-2</v>
      </c>
      <c r="F668" s="149">
        <v>28</v>
      </c>
      <c r="G668" s="149">
        <v>5.8212058212058201E-2</v>
      </c>
      <c r="H668" s="149">
        <v>-1</v>
      </c>
      <c r="I668" s="149">
        <v>-3.5714285714285698</v>
      </c>
    </row>
    <row r="669" spans="1:9" x14ac:dyDescent="0.2">
      <c r="A669" s="149">
        <v>47</v>
      </c>
      <c r="B669" s="149" t="s">
        <v>563</v>
      </c>
      <c r="C669" s="149" t="s">
        <v>762</v>
      </c>
      <c r="D669" s="149">
        <v>102</v>
      </c>
      <c r="E669" s="149">
        <v>7.7448747152619596E-2</v>
      </c>
      <c r="F669" s="149">
        <v>103</v>
      </c>
      <c r="G669" s="149">
        <v>7.9169869331283602E-2</v>
      </c>
      <c r="H669" s="149">
        <v>-1</v>
      </c>
      <c r="I669" s="149">
        <v>-0.970873786407767</v>
      </c>
    </row>
    <row r="670" spans="1:9" x14ac:dyDescent="0.2">
      <c r="A670" s="149">
        <v>47</v>
      </c>
      <c r="B670" s="149" t="s">
        <v>563</v>
      </c>
      <c r="C670" s="149" t="s">
        <v>763</v>
      </c>
      <c r="D670" s="149">
        <v>582</v>
      </c>
      <c r="E670" s="149">
        <v>0.44191343963553498</v>
      </c>
      <c r="F670" s="149">
        <v>583</v>
      </c>
      <c r="G670" s="149">
        <v>0.44811683320522699</v>
      </c>
      <c r="H670" s="149">
        <v>-1</v>
      </c>
      <c r="I670" s="149">
        <v>-0.17152658662092901</v>
      </c>
    </row>
    <row r="671" spans="1:9" x14ac:dyDescent="0.2">
      <c r="A671" s="149">
        <v>48</v>
      </c>
      <c r="B671" s="149" t="s">
        <v>479</v>
      </c>
      <c r="C671" s="149" t="s">
        <v>768</v>
      </c>
      <c r="D671" s="149">
        <v>11</v>
      </c>
      <c r="E671" s="149">
        <v>6.15212527964206E-3</v>
      </c>
      <c r="F671" s="149">
        <v>12</v>
      </c>
      <c r="G671" s="149">
        <v>6.7834934991520598E-3</v>
      </c>
      <c r="H671" s="149">
        <v>-1</v>
      </c>
      <c r="I671" s="149">
        <v>-8.3333333333333393</v>
      </c>
    </row>
    <row r="672" spans="1:9" x14ac:dyDescent="0.2">
      <c r="A672" s="149">
        <v>49</v>
      </c>
      <c r="B672" s="149" t="s">
        <v>499</v>
      </c>
      <c r="C672" s="149" t="s">
        <v>760</v>
      </c>
      <c r="D672" s="149">
        <v>32</v>
      </c>
      <c r="E672" s="149">
        <v>0.66666666666666696</v>
      </c>
      <c r="F672" s="149">
        <v>33</v>
      </c>
      <c r="G672" s="149">
        <v>0.67346938775510201</v>
      </c>
      <c r="H672" s="149">
        <v>-1</v>
      </c>
      <c r="I672" s="149">
        <v>-3.0303030303030298</v>
      </c>
    </row>
    <row r="673" spans="1:9" x14ac:dyDescent="0.2">
      <c r="A673" s="149">
        <v>52</v>
      </c>
      <c r="B673" s="149" t="s">
        <v>549</v>
      </c>
      <c r="C673" s="149" t="s">
        <v>763</v>
      </c>
      <c r="D673" s="149">
        <v>29</v>
      </c>
      <c r="E673" s="149">
        <v>0.30851063829787201</v>
      </c>
      <c r="F673" s="149">
        <v>30</v>
      </c>
      <c r="G673" s="149">
        <v>0.30612244897959201</v>
      </c>
      <c r="H673" s="149">
        <v>-1</v>
      </c>
      <c r="I673" s="149">
        <v>-3.3333333333333299</v>
      </c>
    </row>
    <row r="674" spans="1:9" x14ac:dyDescent="0.2">
      <c r="A674" s="149">
        <v>52</v>
      </c>
      <c r="B674" s="149" t="s">
        <v>549</v>
      </c>
      <c r="C674" s="149" t="s">
        <v>761</v>
      </c>
      <c r="D674" s="149">
        <v>19</v>
      </c>
      <c r="E674" s="149">
        <v>0.20212765957446799</v>
      </c>
      <c r="F674" s="149">
        <v>20</v>
      </c>
      <c r="G674" s="149">
        <v>0.20408163265306101</v>
      </c>
      <c r="H674" s="149">
        <v>-1</v>
      </c>
      <c r="I674" s="149">
        <v>-5</v>
      </c>
    </row>
    <row r="675" spans="1:9" x14ac:dyDescent="0.2">
      <c r="A675" s="149">
        <v>55</v>
      </c>
      <c r="B675" s="149" t="s">
        <v>530</v>
      </c>
      <c r="C675" s="149" t="s">
        <v>763</v>
      </c>
      <c r="D675" s="149">
        <v>36</v>
      </c>
      <c r="E675" s="149">
        <v>4.0133779264213999E-2</v>
      </c>
      <c r="F675" s="149">
        <v>37</v>
      </c>
      <c r="G675" s="149">
        <v>4.1111111111111098E-2</v>
      </c>
      <c r="H675" s="149">
        <v>-1</v>
      </c>
      <c r="I675" s="149">
        <v>-2.7027027027027</v>
      </c>
    </row>
    <row r="676" spans="1:9" x14ac:dyDescent="0.2">
      <c r="A676" s="149">
        <v>58</v>
      </c>
      <c r="B676" s="149" t="s">
        <v>519</v>
      </c>
      <c r="C676" s="149" t="s">
        <v>767</v>
      </c>
      <c r="D676" s="149">
        <v>17</v>
      </c>
      <c r="E676" s="149">
        <v>3.4136546184738999E-2</v>
      </c>
      <c r="F676" s="149">
        <v>18</v>
      </c>
      <c r="G676" s="149">
        <v>3.6072144288577197E-2</v>
      </c>
      <c r="H676" s="149">
        <v>-1</v>
      </c>
      <c r="I676" s="149">
        <v>-5.5555555555555598</v>
      </c>
    </row>
    <row r="677" spans="1:9" x14ac:dyDescent="0.2">
      <c r="A677" s="149">
        <v>59</v>
      </c>
      <c r="B677" s="149" t="s">
        <v>529</v>
      </c>
      <c r="C677" s="149" t="s">
        <v>760</v>
      </c>
      <c r="D677" s="149">
        <v>166</v>
      </c>
      <c r="E677" s="149">
        <v>0.18102508178844101</v>
      </c>
      <c r="F677" s="149">
        <v>167</v>
      </c>
      <c r="G677" s="149">
        <v>0.18392070484581499</v>
      </c>
      <c r="H677" s="149">
        <v>-1</v>
      </c>
      <c r="I677" s="149">
        <v>-0.598802395209586</v>
      </c>
    </row>
    <row r="678" spans="1:9" x14ac:dyDescent="0.2">
      <c r="A678" s="149">
        <v>6</v>
      </c>
      <c r="B678" s="149" t="s">
        <v>578</v>
      </c>
      <c r="C678" s="149" t="s">
        <v>768</v>
      </c>
      <c r="D678" s="149">
        <v>6</v>
      </c>
      <c r="E678" s="149">
        <v>9.8023198823721605E-4</v>
      </c>
      <c r="F678" s="149">
        <v>7</v>
      </c>
      <c r="G678" s="149">
        <v>1.1481056257175699E-3</v>
      </c>
      <c r="H678" s="149">
        <v>-1</v>
      </c>
      <c r="I678" s="149">
        <v>-14.285714285714301</v>
      </c>
    </row>
    <row r="679" spans="1:9" x14ac:dyDescent="0.2">
      <c r="A679" s="149">
        <v>6</v>
      </c>
      <c r="B679" s="149" t="s">
        <v>578</v>
      </c>
      <c r="C679" s="149" t="s">
        <v>765</v>
      </c>
      <c r="D679" s="149">
        <v>186</v>
      </c>
      <c r="E679" s="149">
        <v>3.0387191635353701E-2</v>
      </c>
      <c r="F679" s="149">
        <v>187</v>
      </c>
      <c r="G679" s="149">
        <v>3.0670821715597801E-2</v>
      </c>
      <c r="H679" s="149">
        <v>-1</v>
      </c>
      <c r="I679" s="149">
        <v>-0.53475935828877197</v>
      </c>
    </row>
    <row r="680" spans="1:9" x14ac:dyDescent="0.2">
      <c r="A680" s="149">
        <v>63</v>
      </c>
      <c r="B680" s="149" t="s">
        <v>595</v>
      </c>
      <c r="C680" s="149" t="s">
        <v>762</v>
      </c>
      <c r="D680" s="149">
        <v>360</v>
      </c>
      <c r="E680" s="149">
        <v>1.5475883415011601E-2</v>
      </c>
      <c r="F680" s="149">
        <v>361</v>
      </c>
      <c r="G680" s="149">
        <v>1.5640570165937399E-2</v>
      </c>
      <c r="H680" s="149">
        <v>-1</v>
      </c>
      <c r="I680" s="149">
        <v>-0.277008310249305</v>
      </c>
    </row>
    <row r="681" spans="1:9" x14ac:dyDescent="0.2">
      <c r="A681" s="149">
        <v>64</v>
      </c>
      <c r="B681" s="149" t="s">
        <v>502</v>
      </c>
      <c r="C681" s="149" t="s">
        <v>761</v>
      </c>
      <c r="D681" s="149">
        <v>24</v>
      </c>
      <c r="E681" s="149">
        <v>5.5944055944055902E-2</v>
      </c>
      <c r="F681" s="149">
        <v>25</v>
      </c>
      <c r="G681" s="149">
        <v>6.1425061425061399E-2</v>
      </c>
      <c r="H681" s="149">
        <v>-1</v>
      </c>
      <c r="I681" s="149">
        <v>-4</v>
      </c>
    </row>
    <row r="682" spans="1:9" x14ac:dyDescent="0.2">
      <c r="A682" s="149">
        <v>65</v>
      </c>
      <c r="B682" s="149" t="s">
        <v>522</v>
      </c>
      <c r="C682" s="149" t="s">
        <v>762</v>
      </c>
      <c r="D682" s="149">
        <v>16</v>
      </c>
      <c r="E682" s="149">
        <v>3.9408866995073899E-2</v>
      </c>
      <c r="F682" s="149">
        <v>17</v>
      </c>
      <c r="G682" s="149">
        <v>4.29292929292929E-2</v>
      </c>
      <c r="H682" s="149">
        <v>-1</v>
      </c>
      <c r="I682" s="149">
        <v>-5.8823529411764701</v>
      </c>
    </row>
    <row r="683" spans="1:9" x14ac:dyDescent="0.2">
      <c r="A683" s="149">
        <v>65</v>
      </c>
      <c r="B683" s="149" t="s">
        <v>522</v>
      </c>
      <c r="C683" s="149" t="s">
        <v>768</v>
      </c>
      <c r="D683" s="149">
        <v>67</v>
      </c>
      <c r="E683" s="149">
        <v>0.165024630541872</v>
      </c>
      <c r="F683" s="149">
        <v>68</v>
      </c>
      <c r="G683" s="149">
        <v>0.17171717171717199</v>
      </c>
      <c r="H683" s="149">
        <v>-1</v>
      </c>
      <c r="I683" s="149">
        <v>-1.47058823529411</v>
      </c>
    </row>
    <row r="684" spans="1:9" x14ac:dyDescent="0.2">
      <c r="A684" s="149">
        <v>65</v>
      </c>
      <c r="B684" s="149" t="s">
        <v>522</v>
      </c>
      <c r="C684" s="149" t="s">
        <v>765</v>
      </c>
      <c r="D684" s="149">
        <v>18</v>
      </c>
      <c r="E684" s="149">
        <v>4.4334975369458102E-2</v>
      </c>
      <c r="F684" s="149">
        <v>19</v>
      </c>
      <c r="G684" s="149">
        <v>4.7979797979797997E-2</v>
      </c>
      <c r="H684" s="149">
        <v>-1</v>
      </c>
      <c r="I684" s="149">
        <v>-5.2631578947368496</v>
      </c>
    </row>
    <row r="685" spans="1:9" x14ac:dyDescent="0.2">
      <c r="A685" s="149">
        <v>66</v>
      </c>
      <c r="B685" s="149" t="s">
        <v>587</v>
      </c>
      <c r="C685" s="149" t="s">
        <v>765</v>
      </c>
      <c r="D685" s="149">
        <v>54</v>
      </c>
      <c r="E685" s="149">
        <v>1.18681318681319E-2</v>
      </c>
      <c r="F685" s="149">
        <v>55</v>
      </c>
      <c r="G685" s="149">
        <v>1.15521949170342E-2</v>
      </c>
      <c r="H685" s="149">
        <v>-1</v>
      </c>
      <c r="I685" s="149">
        <v>-1.8181818181818199</v>
      </c>
    </row>
    <row r="686" spans="1:9" x14ac:dyDescent="0.2">
      <c r="A686" s="149">
        <v>71</v>
      </c>
      <c r="B686" s="149" t="s">
        <v>539</v>
      </c>
      <c r="C686" s="149" t="s">
        <v>760</v>
      </c>
      <c r="D686" s="149">
        <v>3</v>
      </c>
      <c r="E686" s="149">
        <v>0.10344827586206901</v>
      </c>
      <c r="F686" s="149">
        <v>4</v>
      </c>
      <c r="G686" s="149">
        <v>0.133333333333333</v>
      </c>
      <c r="H686" s="149">
        <v>-1</v>
      </c>
      <c r="I686" s="149">
        <v>-25</v>
      </c>
    </row>
    <row r="687" spans="1:9" x14ac:dyDescent="0.2">
      <c r="A687" s="149">
        <v>72</v>
      </c>
      <c r="B687" s="149" t="s">
        <v>503</v>
      </c>
      <c r="C687" s="149" t="s">
        <v>763</v>
      </c>
      <c r="D687" s="149">
        <v>43</v>
      </c>
      <c r="E687" s="149">
        <v>0.53749999999999998</v>
      </c>
      <c r="F687" s="149">
        <v>44</v>
      </c>
      <c r="G687" s="149">
        <v>0.53658536585365901</v>
      </c>
      <c r="H687" s="149">
        <v>-1</v>
      </c>
      <c r="I687" s="149">
        <v>-2.2727272727272698</v>
      </c>
    </row>
    <row r="688" spans="1:9" x14ac:dyDescent="0.2">
      <c r="A688" s="149">
        <v>72</v>
      </c>
      <c r="B688" s="149" t="s">
        <v>503</v>
      </c>
      <c r="C688" s="149" t="s">
        <v>761</v>
      </c>
      <c r="D688" s="149">
        <v>17</v>
      </c>
      <c r="E688" s="149">
        <v>0.21249999999999999</v>
      </c>
      <c r="F688" s="149">
        <v>18</v>
      </c>
      <c r="G688" s="149">
        <v>0.219512195121951</v>
      </c>
      <c r="H688" s="149">
        <v>-1</v>
      </c>
      <c r="I688" s="149">
        <v>-5.5555555555555598</v>
      </c>
    </row>
    <row r="689" spans="1:9" x14ac:dyDescent="0.2">
      <c r="A689" s="149">
        <v>74</v>
      </c>
      <c r="B689" s="149" t="s">
        <v>544</v>
      </c>
      <c r="C689" s="149" t="s">
        <v>763</v>
      </c>
      <c r="D689" s="149">
        <v>312</v>
      </c>
      <c r="E689" s="149">
        <v>0.39</v>
      </c>
      <c r="F689" s="149">
        <v>313</v>
      </c>
      <c r="G689" s="149">
        <v>0.39223057644110298</v>
      </c>
      <c r="H689" s="149">
        <v>-1</v>
      </c>
      <c r="I689" s="149">
        <v>-0.31948881789137801</v>
      </c>
    </row>
    <row r="690" spans="1:9" x14ac:dyDescent="0.2">
      <c r="A690" s="149">
        <v>77</v>
      </c>
      <c r="B690" s="149" t="s">
        <v>581</v>
      </c>
      <c r="C690" s="149" t="s">
        <v>761</v>
      </c>
      <c r="D690" s="149">
        <v>39</v>
      </c>
      <c r="E690" s="149">
        <v>3.8310412573673902E-2</v>
      </c>
      <c r="F690" s="149">
        <v>40</v>
      </c>
      <c r="G690" s="149">
        <v>4.0899795501022497E-2</v>
      </c>
      <c r="H690" s="149">
        <v>-1</v>
      </c>
      <c r="I690" s="149">
        <v>-2.5</v>
      </c>
    </row>
    <row r="691" spans="1:9" x14ac:dyDescent="0.2">
      <c r="A691" s="149">
        <v>78</v>
      </c>
      <c r="B691" s="149" t="s">
        <v>550</v>
      </c>
      <c r="C691" s="149" t="s">
        <v>767</v>
      </c>
      <c r="D691" s="149">
        <v>53</v>
      </c>
      <c r="E691" s="149">
        <v>1.39989434759641E-2</v>
      </c>
      <c r="F691" s="149">
        <v>54</v>
      </c>
      <c r="G691" s="149">
        <v>1.4312218393851E-2</v>
      </c>
      <c r="H691" s="149">
        <v>-1</v>
      </c>
      <c r="I691" s="149">
        <v>-1.8518518518518501</v>
      </c>
    </row>
    <row r="692" spans="1:9" x14ac:dyDescent="0.2">
      <c r="A692" s="149">
        <v>79</v>
      </c>
      <c r="B692" s="149" t="s">
        <v>480</v>
      </c>
      <c r="C692" s="149" t="s">
        <v>768</v>
      </c>
      <c r="D692" s="149">
        <v>41</v>
      </c>
      <c r="E692" s="149">
        <v>3.4982935153583597E-2</v>
      </c>
      <c r="F692" s="149">
        <v>42</v>
      </c>
      <c r="G692" s="149">
        <v>3.7366548042704603E-2</v>
      </c>
      <c r="H692" s="149">
        <v>-1</v>
      </c>
      <c r="I692" s="149">
        <v>-2.38095238095238</v>
      </c>
    </row>
    <row r="693" spans="1:9" x14ac:dyDescent="0.2">
      <c r="A693" s="149">
        <v>79</v>
      </c>
      <c r="B693" s="149" t="s">
        <v>480</v>
      </c>
      <c r="C693" s="149" t="s">
        <v>761</v>
      </c>
      <c r="D693" s="149">
        <v>21</v>
      </c>
      <c r="E693" s="149">
        <v>1.7918088737201399E-2</v>
      </c>
      <c r="F693" s="149">
        <v>22</v>
      </c>
      <c r="G693" s="149">
        <v>1.95729537366548E-2</v>
      </c>
      <c r="H693" s="149">
        <v>-1</v>
      </c>
      <c r="I693" s="149">
        <v>-4.5454545454545396</v>
      </c>
    </row>
    <row r="694" spans="1:9" x14ac:dyDescent="0.2">
      <c r="A694" s="149">
        <v>8</v>
      </c>
      <c r="B694" s="149" t="s">
        <v>576</v>
      </c>
      <c r="C694" s="149" t="s">
        <v>762</v>
      </c>
      <c r="D694" s="149">
        <v>740</v>
      </c>
      <c r="E694" s="149">
        <v>6.7346195850018206E-2</v>
      </c>
      <c r="F694" s="149">
        <v>741</v>
      </c>
      <c r="G694" s="149">
        <v>6.7925566046383695E-2</v>
      </c>
      <c r="H694" s="149">
        <v>-1</v>
      </c>
      <c r="I694" s="149">
        <v>-0.13495276653171501</v>
      </c>
    </row>
    <row r="695" spans="1:9" x14ac:dyDescent="0.2">
      <c r="A695" s="149">
        <v>82</v>
      </c>
      <c r="B695" s="149" t="s">
        <v>588</v>
      </c>
      <c r="C695" s="149" t="s">
        <v>768</v>
      </c>
      <c r="D695" s="149">
        <v>28</v>
      </c>
      <c r="E695" s="149">
        <v>6.5283282816507304E-3</v>
      </c>
      <c r="F695" s="149">
        <v>29</v>
      </c>
      <c r="G695" s="149">
        <v>6.6835676423138996E-3</v>
      </c>
      <c r="H695" s="149">
        <v>-1</v>
      </c>
      <c r="I695" s="149">
        <v>-3.44827586206896</v>
      </c>
    </row>
    <row r="696" spans="1:9" x14ac:dyDescent="0.2">
      <c r="A696" s="149">
        <v>84</v>
      </c>
      <c r="B696" s="149" t="s">
        <v>523</v>
      </c>
      <c r="C696" s="149" t="s">
        <v>766</v>
      </c>
      <c r="D696" s="149">
        <v>55</v>
      </c>
      <c r="E696" s="149">
        <v>0.14550264550264499</v>
      </c>
      <c r="F696" s="149">
        <v>56</v>
      </c>
      <c r="G696" s="149">
        <v>0.14507772020725401</v>
      </c>
      <c r="H696" s="149">
        <v>-1</v>
      </c>
      <c r="I696" s="149">
        <v>-1.78571428571429</v>
      </c>
    </row>
    <row r="697" spans="1:9" x14ac:dyDescent="0.2">
      <c r="A697" s="149">
        <v>84</v>
      </c>
      <c r="B697" s="149" t="s">
        <v>523</v>
      </c>
      <c r="C697" s="149" t="s">
        <v>761</v>
      </c>
      <c r="D697" s="149">
        <v>99</v>
      </c>
      <c r="E697" s="149">
        <v>0.26190476190476197</v>
      </c>
      <c r="F697" s="149">
        <v>100</v>
      </c>
      <c r="G697" s="149">
        <v>0.25906735751295301</v>
      </c>
      <c r="H697" s="149">
        <v>-1</v>
      </c>
      <c r="I697" s="149">
        <v>-1</v>
      </c>
    </row>
    <row r="698" spans="1:9" x14ac:dyDescent="0.2">
      <c r="A698" s="149">
        <v>86</v>
      </c>
      <c r="B698" s="149" t="s">
        <v>582</v>
      </c>
      <c r="C698" s="149" t="s">
        <v>760</v>
      </c>
      <c r="D698" s="149">
        <v>154</v>
      </c>
      <c r="E698" s="149">
        <v>6.4842105263157895E-2</v>
      </c>
      <c r="F698" s="149">
        <v>155</v>
      </c>
      <c r="G698" s="149">
        <v>6.7715159458278704E-2</v>
      </c>
      <c r="H698" s="149">
        <v>-1</v>
      </c>
      <c r="I698" s="149">
        <v>-0.64516129032258196</v>
      </c>
    </row>
    <row r="699" spans="1:9" x14ac:dyDescent="0.2">
      <c r="A699" s="149">
        <v>87</v>
      </c>
      <c r="B699" s="149" t="s">
        <v>507</v>
      </c>
      <c r="C699" s="149" t="s">
        <v>764</v>
      </c>
      <c r="D699" s="149">
        <v>170</v>
      </c>
      <c r="E699" s="149">
        <v>0.24079320113314401</v>
      </c>
      <c r="F699" s="149">
        <v>171</v>
      </c>
      <c r="G699" s="149">
        <v>0.246753246753247</v>
      </c>
      <c r="H699" s="149">
        <v>-1</v>
      </c>
      <c r="I699" s="149">
        <v>-0.58479532163743198</v>
      </c>
    </row>
    <row r="700" spans="1:9" x14ac:dyDescent="0.2">
      <c r="A700" s="149">
        <v>9</v>
      </c>
      <c r="B700" s="149" t="s">
        <v>483</v>
      </c>
      <c r="C700" s="149" t="s">
        <v>760</v>
      </c>
      <c r="D700" s="149">
        <v>157</v>
      </c>
      <c r="E700" s="149">
        <v>0.11493411420205001</v>
      </c>
      <c r="F700" s="149">
        <v>158</v>
      </c>
      <c r="G700" s="149">
        <v>0.131996658312448</v>
      </c>
      <c r="H700" s="149">
        <v>-1</v>
      </c>
      <c r="I700" s="149">
        <v>-0.632911392405067</v>
      </c>
    </row>
    <row r="701" spans="1:9" x14ac:dyDescent="0.2">
      <c r="A701" s="149">
        <v>9</v>
      </c>
      <c r="B701" s="149" t="s">
        <v>483</v>
      </c>
      <c r="C701" s="149" t="s">
        <v>764</v>
      </c>
      <c r="D701" s="149">
        <v>150</v>
      </c>
      <c r="E701" s="149">
        <v>0.10980966325036599</v>
      </c>
      <c r="F701" s="149">
        <v>151</v>
      </c>
      <c r="G701" s="149">
        <v>0.12614870509607401</v>
      </c>
      <c r="H701" s="149">
        <v>-1</v>
      </c>
      <c r="I701" s="149">
        <v>-0.66225165562914201</v>
      </c>
    </row>
    <row r="702" spans="1:9" x14ac:dyDescent="0.2">
      <c r="A702" s="149">
        <v>90</v>
      </c>
      <c r="B702" s="149" t="s">
        <v>524</v>
      </c>
      <c r="C702" s="149" t="s">
        <v>763</v>
      </c>
      <c r="D702" s="149">
        <v>6</v>
      </c>
      <c r="E702" s="149">
        <v>5.1724137931034503E-2</v>
      </c>
      <c r="F702" s="149">
        <v>7</v>
      </c>
      <c r="G702" s="149">
        <v>5.7851239669421503E-2</v>
      </c>
      <c r="H702" s="149">
        <v>-1</v>
      </c>
      <c r="I702" s="149">
        <v>-14.285714285714301</v>
      </c>
    </row>
    <row r="703" spans="1:9" x14ac:dyDescent="0.2">
      <c r="A703" s="149">
        <v>92</v>
      </c>
      <c r="B703" s="149" t="s">
        <v>551</v>
      </c>
      <c r="C703" s="149" t="s">
        <v>761</v>
      </c>
      <c r="D703" s="149">
        <v>13</v>
      </c>
      <c r="E703" s="149">
        <v>2.4528301886792499E-2</v>
      </c>
      <c r="F703" s="149">
        <v>14</v>
      </c>
      <c r="G703" s="149">
        <v>3.0042918454935601E-2</v>
      </c>
      <c r="H703" s="149">
        <v>-1</v>
      </c>
      <c r="I703" s="149">
        <v>-7.1428571428571397</v>
      </c>
    </row>
    <row r="704" spans="1:9" x14ac:dyDescent="0.2">
      <c r="A704" s="149">
        <v>95</v>
      </c>
      <c r="B704" s="149" t="s">
        <v>543</v>
      </c>
      <c r="C704" s="149" t="s">
        <v>765</v>
      </c>
      <c r="D704" s="149">
        <v>10</v>
      </c>
      <c r="E704" s="149">
        <v>1.5822784810126601E-2</v>
      </c>
      <c r="F704" s="149">
        <v>11</v>
      </c>
      <c r="G704" s="149">
        <v>2.1739130434782601E-2</v>
      </c>
      <c r="H704" s="149">
        <v>-1</v>
      </c>
      <c r="I704" s="149">
        <v>-9.0909090909090899</v>
      </c>
    </row>
    <row r="705" spans="1:9" x14ac:dyDescent="0.2">
      <c r="A705" s="149">
        <v>96</v>
      </c>
      <c r="B705" s="149" t="s">
        <v>560</v>
      </c>
      <c r="C705" s="149" t="s">
        <v>761</v>
      </c>
      <c r="D705" s="149">
        <v>28</v>
      </c>
      <c r="E705" s="149">
        <v>5.0269299820466802E-2</v>
      </c>
      <c r="F705" s="149">
        <v>29</v>
      </c>
      <c r="G705" s="149">
        <v>5.3016453382084099E-2</v>
      </c>
      <c r="H705" s="149">
        <v>-1</v>
      </c>
      <c r="I705" s="149">
        <v>-3.44827586206896</v>
      </c>
    </row>
    <row r="706" spans="1:9" x14ac:dyDescent="0.2">
      <c r="A706" s="149">
        <v>96</v>
      </c>
      <c r="B706" s="149" t="s">
        <v>560</v>
      </c>
      <c r="C706" s="149" t="s">
        <v>765</v>
      </c>
      <c r="D706" s="149">
        <v>15</v>
      </c>
      <c r="E706" s="149">
        <v>2.69299820466786E-2</v>
      </c>
      <c r="F706" s="149">
        <v>16</v>
      </c>
      <c r="G706" s="149">
        <v>2.92504570383912E-2</v>
      </c>
      <c r="H706" s="149">
        <v>-1</v>
      </c>
      <c r="I706" s="149">
        <v>-6.25</v>
      </c>
    </row>
    <row r="707" spans="1:9" x14ac:dyDescent="0.2">
      <c r="A707" s="149">
        <v>105</v>
      </c>
      <c r="B707" s="149" t="s">
        <v>566</v>
      </c>
      <c r="C707" s="149" t="s">
        <v>761</v>
      </c>
      <c r="D707" s="149">
        <v>29</v>
      </c>
      <c r="E707" s="149">
        <v>1.50884495317378E-2</v>
      </c>
      <c r="F707" s="149">
        <v>31</v>
      </c>
      <c r="G707" s="149">
        <v>1.6112266112266099E-2</v>
      </c>
      <c r="H707" s="149">
        <v>-2</v>
      </c>
      <c r="I707" s="149">
        <v>-6.4516129032258096</v>
      </c>
    </row>
    <row r="708" spans="1:9" x14ac:dyDescent="0.2">
      <c r="A708" s="149">
        <v>114</v>
      </c>
      <c r="B708" s="149" t="s">
        <v>511</v>
      </c>
      <c r="C708" s="149" t="s">
        <v>760</v>
      </c>
      <c r="D708" s="149">
        <v>122</v>
      </c>
      <c r="E708" s="149">
        <v>0.120434353405726</v>
      </c>
      <c r="F708" s="149">
        <v>124</v>
      </c>
      <c r="G708" s="149">
        <v>0.120505344995141</v>
      </c>
      <c r="H708" s="149">
        <v>-2</v>
      </c>
      <c r="I708" s="149">
        <v>-1.61290322580645</v>
      </c>
    </row>
    <row r="709" spans="1:9" x14ac:dyDescent="0.2">
      <c r="A709" s="149">
        <v>115</v>
      </c>
      <c r="B709" s="149" t="s">
        <v>514</v>
      </c>
      <c r="C709" s="149" t="s">
        <v>766</v>
      </c>
      <c r="D709" s="149">
        <v>0</v>
      </c>
      <c r="E709" s="149">
        <v>0</v>
      </c>
      <c r="F709" s="149">
        <v>2</v>
      </c>
      <c r="G709" s="149">
        <v>5.5555555555555601E-2</v>
      </c>
      <c r="H709" s="149">
        <v>-2</v>
      </c>
      <c r="I709" s="149">
        <v>-100</v>
      </c>
    </row>
    <row r="710" spans="1:9" x14ac:dyDescent="0.2">
      <c r="A710" s="149">
        <v>118</v>
      </c>
      <c r="B710" s="149" t="s">
        <v>575</v>
      </c>
      <c r="C710" s="149" t="s">
        <v>763</v>
      </c>
      <c r="D710" s="149">
        <v>106</v>
      </c>
      <c r="E710" s="149">
        <v>0.148876404494382</v>
      </c>
      <c r="F710" s="149">
        <v>108</v>
      </c>
      <c r="G710" s="149">
        <v>0.157205240174672</v>
      </c>
      <c r="H710" s="149">
        <v>-2</v>
      </c>
      <c r="I710" s="149">
        <v>-1.8518518518518501</v>
      </c>
    </row>
    <row r="711" spans="1:9" x14ac:dyDescent="0.2">
      <c r="A711" s="149">
        <v>118</v>
      </c>
      <c r="B711" s="149" t="s">
        <v>575</v>
      </c>
      <c r="C711" s="149" t="s">
        <v>761</v>
      </c>
      <c r="D711" s="149">
        <v>63</v>
      </c>
      <c r="E711" s="149">
        <v>8.8483146067415697E-2</v>
      </c>
      <c r="F711" s="149">
        <v>65</v>
      </c>
      <c r="G711" s="149">
        <v>9.4614264919941807E-2</v>
      </c>
      <c r="H711" s="149">
        <v>-2</v>
      </c>
      <c r="I711" s="149">
        <v>-3.0769230769230802</v>
      </c>
    </row>
    <row r="712" spans="1:9" x14ac:dyDescent="0.2">
      <c r="A712" s="149">
        <v>23</v>
      </c>
      <c r="B712" s="149" t="s">
        <v>598</v>
      </c>
      <c r="C712" s="149" t="s">
        <v>767</v>
      </c>
      <c r="D712" s="149">
        <v>293</v>
      </c>
      <c r="E712" s="149">
        <v>8.4120467399730094E-3</v>
      </c>
      <c r="F712" s="149">
        <v>295</v>
      </c>
      <c r="G712" s="149">
        <v>8.5395860471848307E-3</v>
      </c>
      <c r="H712" s="149">
        <v>-2</v>
      </c>
      <c r="I712" s="149">
        <v>-0.677966101694916</v>
      </c>
    </row>
    <row r="713" spans="1:9" x14ac:dyDescent="0.2">
      <c r="A713" s="149">
        <v>24</v>
      </c>
      <c r="B713" s="149" t="s">
        <v>481</v>
      </c>
      <c r="C713" s="149" t="s">
        <v>761</v>
      </c>
      <c r="D713" s="149">
        <v>142</v>
      </c>
      <c r="E713" s="149">
        <v>6.3167259786476901E-2</v>
      </c>
      <c r="F713" s="149">
        <v>144</v>
      </c>
      <c r="G713" s="149">
        <v>6.4545047064096805E-2</v>
      </c>
      <c r="H713" s="149">
        <v>-2</v>
      </c>
      <c r="I713" s="149">
        <v>-1.38888888888888</v>
      </c>
    </row>
    <row r="714" spans="1:9" x14ac:dyDescent="0.2">
      <c r="A714" s="149">
        <v>24</v>
      </c>
      <c r="B714" s="149" t="s">
        <v>481</v>
      </c>
      <c r="C714" s="149" t="s">
        <v>764</v>
      </c>
      <c r="D714" s="149">
        <v>244</v>
      </c>
      <c r="E714" s="149">
        <v>0.108540925266904</v>
      </c>
      <c r="F714" s="149">
        <v>246</v>
      </c>
      <c r="G714" s="149">
        <v>0.110264455401165</v>
      </c>
      <c r="H714" s="149">
        <v>-2</v>
      </c>
      <c r="I714" s="149">
        <v>-0.81300813008130501</v>
      </c>
    </row>
    <row r="715" spans="1:9" x14ac:dyDescent="0.2">
      <c r="A715" s="149">
        <v>25</v>
      </c>
      <c r="B715" s="149" t="s">
        <v>573</v>
      </c>
      <c r="C715" s="149" t="s">
        <v>764</v>
      </c>
      <c r="D715" s="149">
        <v>48</v>
      </c>
      <c r="E715" s="149">
        <v>8.3769633507853394E-2</v>
      </c>
      <c r="F715" s="149">
        <v>50</v>
      </c>
      <c r="G715" s="149">
        <v>8.7108013937282194E-2</v>
      </c>
      <c r="H715" s="149">
        <v>-2</v>
      </c>
      <c r="I715" s="149">
        <v>-4</v>
      </c>
    </row>
    <row r="716" spans="1:9" x14ac:dyDescent="0.2">
      <c r="A716" s="149">
        <v>36</v>
      </c>
      <c r="B716" s="149" t="s">
        <v>497</v>
      </c>
      <c r="C716" s="149" t="s">
        <v>761</v>
      </c>
      <c r="D716" s="149">
        <v>73</v>
      </c>
      <c r="E716" s="149">
        <v>0.111963190184049</v>
      </c>
      <c r="F716" s="149">
        <v>75</v>
      </c>
      <c r="G716" s="149">
        <v>0.11923688394276601</v>
      </c>
      <c r="H716" s="149">
        <v>-2</v>
      </c>
      <c r="I716" s="149">
        <v>-2.6666666666666599</v>
      </c>
    </row>
    <row r="717" spans="1:9" x14ac:dyDescent="0.2">
      <c r="A717" s="149">
        <v>38</v>
      </c>
      <c r="B717" s="149" t="s">
        <v>531</v>
      </c>
      <c r="C717" s="149" t="s">
        <v>762</v>
      </c>
      <c r="D717" s="149">
        <v>59</v>
      </c>
      <c r="E717" s="149">
        <v>0.40136054421768702</v>
      </c>
      <c r="F717" s="149">
        <v>61</v>
      </c>
      <c r="G717" s="149">
        <v>0.40666666666666701</v>
      </c>
      <c r="H717" s="149">
        <v>-2</v>
      </c>
      <c r="I717" s="149">
        <v>-3.2786885245901698</v>
      </c>
    </row>
    <row r="718" spans="1:9" x14ac:dyDescent="0.2">
      <c r="A718" s="149">
        <v>42</v>
      </c>
      <c r="B718" s="149" t="s">
        <v>525</v>
      </c>
      <c r="C718" s="149" t="s">
        <v>760</v>
      </c>
      <c r="D718" s="149">
        <v>37</v>
      </c>
      <c r="E718" s="149">
        <v>0.12091503267973901</v>
      </c>
      <c r="F718" s="149">
        <v>39</v>
      </c>
      <c r="G718" s="149">
        <v>0.132203389830508</v>
      </c>
      <c r="H718" s="149">
        <v>-2</v>
      </c>
      <c r="I718" s="149">
        <v>-5.1282051282051304</v>
      </c>
    </row>
    <row r="719" spans="1:9" x14ac:dyDescent="0.2">
      <c r="A719" s="149">
        <v>52</v>
      </c>
      <c r="B719" s="149" t="s">
        <v>549</v>
      </c>
      <c r="C719" s="149" t="s">
        <v>760</v>
      </c>
      <c r="D719" s="149">
        <v>37</v>
      </c>
      <c r="E719" s="149">
        <v>0.39361702127659598</v>
      </c>
      <c r="F719" s="149">
        <v>39</v>
      </c>
      <c r="G719" s="149">
        <v>0.397959183673469</v>
      </c>
      <c r="H719" s="149">
        <v>-2</v>
      </c>
      <c r="I719" s="149">
        <v>-5.1282051282051304</v>
      </c>
    </row>
    <row r="720" spans="1:9" x14ac:dyDescent="0.2">
      <c r="A720" s="149">
        <v>57</v>
      </c>
      <c r="B720" s="149" t="s">
        <v>540</v>
      </c>
      <c r="C720" s="149" t="s">
        <v>761</v>
      </c>
      <c r="D720" s="149">
        <v>16</v>
      </c>
      <c r="E720" s="149">
        <v>0.266666666666667</v>
      </c>
      <c r="F720" s="149">
        <v>18</v>
      </c>
      <c r="G720" s="149">
        <v>0.29508196721311503</v>
      </c>
      <c r="H720" s="149">
        <v>-2</v>
      </c>
      <c r="I720" s="149">
        <v>-11.1111111111111</v>
      </c>
    </row>
    <row r="721" spans="1:9" x14ac:dyDescent="0.2">
      <c r="A721" s="149">
        <v>59</v>
      </c>
      <c r="B721" s="149" t="s">
        <v>529</v>
      </c>
      <c r="C721" s="149" t="s">
        <v>761</v>
      </c>
      <c r="D721" s="149">
        <v>232</v>
      </c>
      <c r="E721" s="149">
        <v>0.25299890948745901</v>
      </c>
      <c r="F721" s="149">
        <v>234</v>
      </c>
      <c r="G721" s="149">
        <v>0.25770925110132198</v>
      </c>
      <c r="H721" s="149">
        <v>-2</v>
      </c>
      <c r="I721" s="149">
        <v>-0.854700854700852</v>
      </c>
    </row>
    <row r="722" spans="1:9" x14ac:dyDescent="0.2">
      <c r="A722" s="149">
        <v>63</v>
      </c>
      <c r="B722" s="149" t="s">
        <v>595</v>
      </c>
      <c r="C722" s="149" t="s">
        <v>767</v>
      </c>
      <c r="D722" s="149">
        <v>169</v>
      </c>
      <c r="E722" s="149">
        <v>7.2650674920471201E-3</v>
      </c>
      <c r="F722" s="149">
        <v>171</v>
      </c>
      <c r="G722" s="149">
        <v>7.40869113123348E-3</v>
      </c>
      <c r="H722" s="149">
        <v>-2</v>
      </c>
      <c r="I722" s="149">
        <v>-1.16959064327485</v>
      </c>
    </row>
    <row r="723" spans="1:9" x14ac:dyDescent="0.2">
      <c r="A723" s="149">
        <v>66</v>
      </c>
      <c r="B723" s="149" t="s">
        <v>587</v>
      </c>
      <c r="C723" s="149" t="s">
        <v>768</v>
      </c>
      <c r="D723" s="149">
        <v>185</v>
      </c>
      <c r="E723" s="149">
        <v>4.0659340659340702E-2</v>
      </c>
      <c r="F723" s="149">
        <v>187</v>
      </c>
      <c r="G723" s="149">
        <v>3.9277462717916399E-2</v>
      </c>
      <c r="H723" s="149">
        <v>-2</v>
      </c>
      <c r="I723" s="149">
        <v>-1.0695187165775399</v>
      </c>
    </row>
    <row r="724" spans="1:9" x14ac:dyDescent="0.2">
      <c r="A724" s="149">
        <v>68</v>
      </c>
      <c r="B724" s="149" t="s">
        <v>567</v>
      </c>
      <c r="C724" s="149" t="s">
        <v>760</v>
      </c>
      <c r="D724" s="149">
        <v>58</v>
      </c>
      <c r="E724" s="149">
        <v>0.49572649572649602</v>
      </c>
      <c r="F724" s="149">
        <v>60</v>
      </c>
      <c r="G724" s="149">
        <v>0.504201680672269</v>
      </c>
      <c r="H724" s="149">
        <v>-2</v>
      </c>
      <c r="I724" s="149">
        <v>-3.3333333333333299</v>
      </c>
    </row>
    <row r="725" spans="1:9" x14ac:dyDescent="0.2">
      <c r="A725" s="149">
        <v>68</v>
      </c>
      <c r="B725" s="149" t="s">
        <v>567</v>
      </c>
      <c r="C725" s="149" t="s">
        <v>761</v>
      </c>
      <c r="D725" s="149">
        <v>27</v>
      </c>
      <c r="E725" s="149">
        <v>0.230769230769231</v>
      </c>
      <c r="F725" s="149">
        <v>29</v>
      </c>
      <c r="G725" s="149">
        <v>0.24369747899159699</v>
      </c>
      <c r="H725" s="149">
        <v>-2</v>
      </c>
      <c r="I725" s="149">
        <v>-6.8965517241379297</v>
      </c>
    </row>
    <row r="726" spans="1:9" x14ac:dyDescent="0.2">
      <c r="A726" s="149">
        <v>7</v>
      </c>
      <c r="B726" s="149" t="s">
        <v>565</v>
      </c>
      <c r="C726" s="149" t="s">
        <v>762</v>
      </c>
      <c r="D726" s="149">
        <v>24</v>
      </c>
      <c r="E726" s="149">
        <v>0.25531914893617003</v>
      </c>
      <c r="F726" s="149">
        <v>26</v>
      </c>
      <c r="G726" s="149">
        <v>0.32500000000000001</v>
      </c>
      <c r="H726" s="149">
        <v>-2</v>
      </c>
      <c r="I726" s="149">
        <v>-7.6923076923076898</v>
      </c>
    </row>
    <row r="727" spans="1:9" x14ac:dyDescent="0.2">
      <c r="A727" s="149">
        <v>74</v>
      </c>
      <c r="B727" s="149" t="s">
        <v>544</v>
      </c>
      <c r="C727" s="149" t="s">
        <v>760</v>
      </c>
      <c r="D727" s="149">
        <v>170</v>
      </c>
      <c r="E727" s="149">
        <v>0.21249999999999999</v>
      </c>
      <c r="F727" s="149">
        <v>172</v>
      </c>
      <c r="G727" s="149">
        <v>0.215538847117794</v>
      </c>
      <c r="H727" s="149">
        <v>-2</v>
      </c>
      <c r="I727" s="149">
        <v>-1.16279069767442</v>
      </c>
    </row>
    <row r="728" spans="1:9" x14ac:dyDescent="0.2">
      <c r="A728" s="149">
        <v>75</v>
      </c>
      <c r="B728" s="149" t="s">
        <v>482</v>
      </c>
      <c r="C728" s="149" t="s">
        <v>763</v>
      </c>
      <c r="D728" s="149">
        <v>5</v>
      </c>
      <c r="E728" s="149">
        <v>0.17857142857142899</v>
      </c>
      <c r="F728" s="149">
        <v>7</v>
      </c>
      <c r="G728" s="149">
        <v>0.233333333333333</v>
      </c>
      <c r="H728" s="149">
        <v>-2</v>
      </c>
      <c r="I728" s="149">
        <v>-28.571428571428601</v>
      </c>
    </row>
    <row r="729" spans="1:9" x14ac:dyDescent="0.2">
      <c r="A729" s="149">
        <v>82</v>
      </c>
      <c r="B729" s="149" t="s">
        <v>588</v>
      </c>
      <c r="C729" s="149" t="s">
        <v>764</v>
      </c>
      <c r="D729" s="149">
        <v>119</v>
      </c>
      <c r="E729" s="149">
        <v>2.7745395197015601E-2</v>
      </c>
      <c r="F729" s="149">
        <v>121</v>
      </c>
      <c r="G729" s="149">
        <v>2.78866098179304E-2</v>
      </c>
      <c r="H729" s="149">
        <v>-2</v>
      </c>
      <c r="I729" s="149">
        <v>-1.65289256198347</v>
      </c>
    </row>
    <row r="730" spans="1:9" x14ac:dyDescent="0.2">
      <c r="A730" s="149">
        <v>86</v>
      </c>
      <c r="B730" s="149" t="s">
        <v>582</v>
      </c>
      <c r="C730" s="149" t="s">
        <v>763</v>
      </c>
      <c r="D730" s="149">
        <v>86</v>
      </c>
      <c r="E730" s="149">
        <v>3.6210526315789499E-2</v>
      </c>
      <c r="F730" s="149">
        <v>88</v>
      </c>
      <c r="G730" s="149">
        <v>3.8444735692442097E-2</v>
      </c>
      <c r="H730" s="149">
        <v>-2</v>
      </c>
      <c r="I730" s="149">
        <v>-2.2727272727272698</v>
      </c>
    </row>
    <row r="731" spans="1:9" x14ac:dyDescent="0.2">
      <c r="A731" s="149">
        <v>87</v>
      </c>
      <c r="B731" s="149" t="s">
        <v>507</v>
      </c>
      <c r="C731" s="149" t="s">
        <v>761</v>
      </c>
      <c r="D731" s="149">
        <v>76</v>
      </c>
      <c r="E731" s="149">
        <v>0.107648725212465</v>
      </c>
      <c r="F731" s="149">
        <v>78</v>
      </c>
      <c r="G731" s="149">
        <v>0.112554112554113</v>
      </c>
      <c r="H731" s="149">
        <v>-2</v>
      </c>
      <c r="I731" s="149">
        <v>-2.5641025641025701</v>
      </c>
    </row>
    <row r="732" spans="1:9" x14ac:dyDescent="0.2">
      <c r="A732" s="149">
        <v>88</v>
      </c>
      <c r="B732" s="149" t="s">
        <v>554</v>
      </c>
      <c r="C732" s="149" t="s">
        <v>768</v>
      </c>
      <c r="D732" s="149">
        <v>21</v>
      </c>
      <c r="E732" s="149">
        <v>2.1233569261880698E-2</v>
      </c>
      <c r="F732" s="149">
        <v>23</v>
      </c>
      <c r="G732" s="149">
        <v>2.3185483870967701E-2</v>
      </c>
      <c r="H732" s="149">
        <v>-2</v>
      </c>
      <c r="I732" s="149">
        <v>-8.6956521739130501</v>
      </c>
    </row>
    <row r="733" spans="1:9" x14ac:dyDescent="0.2">
      <c r="A733" s="149">
        <v>91</v>
      </c>
      <c r="B733" s="149" t="s">
        <v>574</v>
      </c>
      <c r="C733" s="149" t="s">
        <v>761</v>
      </c>
      <c r="D733" s="149">
        <v>112</v>
      </c>
      <c r="E733" s="149">
        <v>6.4036592338479095E-2</v>
      </c>
      <c r="F733" s="149">
        <v>114</v>
      </c>
      <c r="G733" s="149">
        <v>6.5105653912050296E-2</v>
      </c>
      <c r="H733" s="149">
        <v>-2</v>
      </c>
      <c r="I733" s="149">
        <v>-1.7543859649122899</v>
      </c>
    </row>
    <row r="734" spans="1:9" x14ac:dyDescent="0.2">
      <c r="A734" s="149">
        <v>91</v>
      </c>
      <c r="B734" s="149" t="s">
        <v>574</v>
      </c>
      <c r="C734" s="149" t="s">
        <v>765</v>
      </c>
      <c r="D734" s="149">
        <v>10</v>
      </c>
      <c r="E734" s="149">
        <v>5.7175528873642098E-3</v>
      </c>
      <c r="F734" s="149">
        <v>12</v>
      </c>
      <c r="G734" s="149">
        <v>6.8532267275842398E-3</v>
      </c>
      <c r="H734" s="149">
        <v>-2</v>
      </c>
      <c r="I734" s="149">
        <v>-16.6666666666667</v>
      </c>
    </row>
    <row r="735" spans="1:9" x14ac:dyDescent="0.2">
      <c r="A735" s="149">
        <v>94</v>
      </c>
      <c r="B735" s="149" t="s">
        <v>533</v>
      </c>
      <c r="C735" s="149" t="s">
        <v>767</v>
      </c>
      <c r="D735" s="149">
        <v>206</v>
      </c>
      <c r="E735" s="149">
        <v>3.5708094990466302E-2</v>
      </c>
      <c r="F735" s="149">
        <v>208</v>
      </c>
      <c r="G735" s="149">
        <v>3.64145658263305E-2</v>
      </c>
      <c r="H735" s="149">
        <v>-2</v>
      </c>
      <c r="I735" s="149">
        <v>-0.96153846153845801</v>
      </c>
    </row>
    <row r="736" spans="1:9" x14ac:dyDescent="0.2">
      <c r="A736" s="149">
        <v>124</v>
      </c>
      <c r="B736" s="149" t="s">
        <v>583</v>
      </c>
      <c r="C736" s="149" t="s">
        <v>760</v>
      </c>
      <c r="D736" s="149">
        <v>1761</v>
      </c>
      <c r="E736" s="149">
        <v>0.26275738585496899</v>
      </c>
      <c r="F736" s="149">
        <v>1764</v>
      </c>
      <c r="G736" s="149">
        <v>0.25628359726863298</v>
      </c>
      <c r="H736" s="149">
        <v>-3</v>
      </c>
      <c r="I736" s="149">
        <v>-0.17006802721087899</v>
      </c>
    </row>
    <row r="737" spans="1:9" x14ac:dyDescent="0.2">
      <c r="A737" s="149">
        <v>124</v>
      </c>
      <c r="B737" s="149" t="s">
        <v>583</v>
      </c>
      <c r="C737" s="149" t="s">
        <v>761</v>
      </c>
      <c r="D737" s="149">
        <v>443</v>
      </c>
      <c r="E737" s="149">
        <v>6.6099671739779195E-2</v>
      </c>
      <c r="F737" s="149">
        <v>446</v>
      </c>
      <c r="G737" s="149">
        <v>6.4797326747058001E-2</v>
      </c>
      <c r="H737" s="149">
        <v>-3</v>
      </c>
      <c r="I737" s="149">
        <v>-0.67264573991031595</v>
      </c>
    </row>
    <row r="738" spans="1:9" x14ac:dyDescent="0.2">
      <c r="A738" s="149">
        <v>16</v>
      </c>
      <c r="B738" s="149" t="s">
        <v>486</v>
      </c>
      <c r="C738" s="149" t="s">
        <v>760</v>
      </c>
      <c r="D738" s="149">
        <v>171</v>
      </c>
      <c r="E738" s="149">
        <v>5.6943056943056902E-2</v>
      </c>
      <c r="F738" s="149">
        <v>174</v>
      </c>
      <c r="G738" s="149">
        <v>5.7331136738056003E-2</v>
      </c>
      <c r="H738" s="149">
        <v>-3</v>
      </c>
      <c r="I738" s="149">
        <v>-1.72413793103449</v>
      </c>
    </row>
    <row r="739" spans="1:9" x14ac:dyDescent="0.2">
      <c r="A739" s="149">
        <v>2</v>
      </c>
      <c r="B739" s="149" t="s">
        <v>579</v>
      </c>
      <c r="C739" s="149" t="s">
        <v>761</v>
      </c>
      <c r="D739" s="149">
        <v>247</v>
      </c>
      <c r="E739" s="149">
        <v>4.75274196651915E-2</v>
      </c>
      <c r="F739" s="149">
        <v>250</v>
      </c>
      <c r="G739" s="149">
        <v>4.8225308641975301E-2</v>
      </c>
      <c r="H739" s="149">
        <v>-3</v>
      </c>
      <c r="I739" s="149">
        <v>-1.2</v>
      </c>
    </row>
    <row r="740" spans="1:9" x14ac:dyDescent="0.2">
      <c r="A740" s="149">
        <v>20</v>
      </c>
      <c r="B740" s="149" t="s">
        <v>570</v>
      </c>
      <c r="C740" s="149" t="s">
        <v>766</v>
      </c>
      <c r="D740" s="149">
        <v>41</v>
      </c>
      <c r="E740" s="149">
        <v>0.16141732283464599</v>
      </c>
      <c r="F740" s="149">
        <v>44</v>
      </c>
      <c r="G740" s="149">
        <v>0.173913043478261</v>
      </c>
      <c r="H740" s="149">
        <v>-3</v>
      </c>
      <c r="I740" s="149">
        <v>-6.8181818181818201</v>
      </c>
    </row>
    <row r="741" spans="1:9" x14ac:dyDescent="0.2">
      <c r="A741" s="149">
        <v>22</v>
      </c>
      <c r="B741" s="149" t="s">
        <v>490</v>
      </c>
      <c r="C741" s="149" t="s">
        <v>762</v>
      </c>
      <c r="D741" s="149">
        <v>176</v>
      </c>
      <c r="E741" s="149">
        <v>7.1748878923766801E-2</v>
      </c>
      <c r="F741" s="149">
        <v>179</v>
      </c>
      <c r="G741" s="149">
        <v>7.4428274428274405E-2</v>
      </c>
      <c r="H741" s="149">
        <v>-3</v>
      </c>
      <c r="I741" s="149">
        <v>-1.67597765363129</v>
      </c>
    </row>
    <row r="742" spans="1:9" x14ac:dyDescent="0.2">
      <c r="A742" s="149">
        <v>22</v>
      </c>
      <c r="B742" s="149" t="s">
        <v>490</v>
      </c>
      <c r="C742" s="149" t="s">
        <v>767</v>
      </c>
      <c r="D742" s="149">
        <v>21</v>
      </c>
      <c r="E742" s="149">
        <v>8.5609457806767198E-3</v>
      </c>
      <c r="F742" s="149">
        <v>24</v>
      </c>
      <c r="G742" s="149">
        <v>9.9792099792099798E-3</v>
      </c>
      <c r="H742" s="149">
        <v>-3</v>
      </c>
      <c r="I742" s="149">
        <v>-12.5</v>
      </c>
    </row>
    <row r="743" spans="1:9" x14ac:dyDescent="0.2">
      <c r="A743" s="149">
        <v>22</v>
      </c>
      <c r="B743" s="149" t="s">
        <v>490</v>
      </c>
      <c r="C743" s="149" t="s">
        <v>764</v>
      </c>
      <c r="D743" s="149">
        <v>43</v>
      </c>
      <c r="E743" s="149">
        <v>1.7529555646147599E-2</v>
      </c>
      <c r="F743" s="149">
        <v>46</v>
      </c>
      <c r="G743" s="149">
        <v>1.91268191268191E-2</v>
      </c>
      <c r="H743" s="149">
        <v>-3</v>
      </c>
      <c r="I743" s="149">
        <v>-6.5217391304347796</v>
      </c>
    </row>
    <row r="744" spans="1:9" x14ac:dyDescent="0.2">
      <c r="A744" s="149">
        <v>29</v>
      </c>
      <c r="B744" s="149" t="s">
        <v>564</v>
      </c>
      <c r="C744" s="149" t="s">
        <v>766</v>
      </c>
      <c r="D744" s="149">
        <v>6</v>
      </c>
      <c r="E744" s="149">
        <v>3.2258064516128997E-2</v>
      </c>
      <c r="F744" s="149">
        <v>9</v>
      </c>
      <c r="G744" s="149">
        <v>4.94505494505494E-2</v>
      </c>
      <c r="H744" s="149">
        <v>-3</v>
      </c>
      <c r="I744" s="149">
        <v>-33.3333333333333</v>
      </c>
    </row>
    <row r="745" spans="1:9" x14ac:dyDescent="0.2">
      <c r="A745" s="149">
        <v>45</v>
      </c>
      <c r="B745" s="149" t="s">
        <v>572</v>
      </c>
      <c r="C745" s="149" t="s">
        <v>760</v>
      </c>
      <c r="D745" s="149">
        <v>163</v>
      </c>
      <c r="E745" s="149">
        <v>0.33539094650205797</v>
      </c>
      <c r="F745" s="149">
        <v>166</v>
      </c>
      <c r="G745" s="149">
        <v>0.34511434511434502</v>
      </c>
      <c r="H745" s="149">
        <v>-3</v>
      </c>
      <c r="I745" s="149">
        <v>-1.80722891566265</v>
      </c>
    </row>
    <row r="746" spans="1:9" x14ac:dyDescent="0.2">
      <c r="A746" s="149">
        <v>46</v>
      </c>
      <c r="B746" s="149" t="s">
        <v>538</v>
      </c>
      <c r="C746" s="149" t="s">
        <v>765</v>
      </c>
      <c r="D746" s="149">
        <v>60</v>
      </c>
      <c r="E746" s="149">
        <v>2.3492560689115101E-2</v>
      </c>
      <c r="F746" s="149">
        <v>63</v>
      </c>
      <c r="G746" s="149">
        <v>2.4911032028469799E-2</v>
      </c>
      <c r="H746" s="149">
        <v>-3</v>
      </c>
      <c r="I746" s="149">
        <v>-4.7619047619047699</v>
      </c>
    </row>
    <row r="747" spans="1:9" x14ac:dyDescent="0.2">
      <c r="A747" s="149">
        <v>47</v>
      </c>
      <c r="B747" s="149" t="s">
        <v>563</v>
      </c>
      <c r="C747" s="149" t="s">
        <v>761</v>
      </c>
      <c r="D747" s="149">
        <v>136</v>
      </c>
      <c r="E747" s="149">
        <v>0.103264996203493</v>
      </c>
      <c r="F747" s="149">
        <v>139</v>
      </c>
      <c r="G747" s="149">
        <v>0.106840891621829</v>
      </c>
      <c r="H747" s="149">
        <v>-3</v>
      </c>
      <c r="I747" s="149">
        <v>-2.1582733812949599</v>
      </c>
    </row>
    <row r="748" spans="1:9" x14ac:dyDescent="0.2">
      <c r="A748" s="149">
        <v>50</v>
      </c>
      <c r="B748" s="149" t="s">
        <v>593</v>
      </c>
      <c r="C748" s="149" t="s">
        <v>766</v>
      </c>
      <c r="D748" s="149">
        <v>269</v>
      </c>
      <c r="E748" s="149">
        <v>3.23084314196493E-2</v>
      </c>
      <c r="F748" s="149">
        <v>272</v>
      </c>
      <c r="G748" s="149">
        <v>3.2771084337349397E-2</v>
      </c>
      <c r="H748" s="149">
        <v>-3</v>
      </c>
      <c r="I748" s="149">
        <v>-1.1029411764705801</v>
      </c>
    </row>
    <row r="749" spans="1:9" x14ac:dyDescent="0.2">
      <c r="A749" s="149">
        <v>53</v>
      </c>
      <c r="B749" s="149" t="s">
        <v>586</v>
      </c>
      <c r="C749" s="149" t="s">
        <v>762</v>
      </c>
      <c r="D749" s="149">
        <v>1799</v>
      </c>
      <c r="E749" s="149">
        <v>5.2048374030783502E-2</v>
      </c>
      <c r="F749" s="149">
        <v>1802</v>
      </c>
      <c r="G749" s="149">
        <v>5.2847674350401802E-2</v>
      </c>
      <c r="H749" s="149">
        <v>-3</v>
      </c>
      <c r="I749" s="149">
        <v>-0.16648168701443</v>
      </c>
    </row>
    <row r="750" spans="1:9" x14ac:dyDescent="0.2">
      <c r="A750" s="149">
        <v>85</v>
      </c>
      <c r="B750" s="149" t="s">
        <v>580</v>
      </c>
      <c r="C750" s="149" t="s">
        <v>768</v>
      </c>
      <c r="D750" s="149">
        <v>41</v>
      </c>
      <c r="E750" s="149">
        <v>5.63264184640747E-3</v>
      </c>
      <c r="F750" s="149">
        <v>44</v>
      </c>
      <c r="G750" s="149">
        <v>6.3418852695301198E-3</v>
      </c>
      <c r="H750" s="149">
        <v>-3</v>
      </c>
      <c r="I750" s="149">
        <v>-6.8181818181818201</v>
      </c>
    </row>
    <row r="751" spans="1:9" x14ac:dyDescent="0.2">
      <c r="A751" s="149">
        <v>85</v>
      </c>
      <c r="B751" s="149" t="s">
        <v>580</v>
      </c>
      <c r="C751" s="149" t="s">
        <v>765</v>
      </c>
      <c r="D751" s="149">
        <v>507</v>
      </c>
      <c r="E751" s="149">
        <v>6.9652424783624101E-2</v>
      </c>
      <c r="F751" s="149">
        <v>510</v>
      </c>
      <c r="G751" s="149">
        <v>7.3508215624099205E-2</v>
      </c>
      <c r="H751" s="149">
        <v>-3</v>
      </c>
      <c r="I751" s="149">
        <v>-0.58823529411764497</v>
      </c>
    </row>
    <row r="752" spans="1:9" x14ac:dyDescent="0.2">
      <c r="A752" s="149">
        <v>96</v>
      </c>
      <c r="B752" s="149" t="s">
        <v>560</v>
      </c>
      <c r="C752" s="149" t="s">
        <v>760</v>
      </c>
      <c r="D752" s="149">
        <v>140</v>
      </c>
      <c r="E752" s="149">
        <v>0.25134649910233398</v>
      </c>
      <c r="F752" s="149">
        <v>143</v>
      </c>
      <c r="G752" s="149">
        <v>0.261425959780622</v>
      </c>
      <c r="H752" s="149">
        <v>-3</v>
      </c>
      <c r="I752" s="149">
        <v>-2.0979020979020899</v>
      </c>
    </row>
    <row r="753" spans="1:9" x14ac:dyDescent="0.2">
      <c r="A753" s="149">
        <v>99</v>
      </c>
      <c r="B753" s="149" t="s">
        <v>517</v>
      </c>
      <c r="C753" s="149" t="s">
        <v>762</v>
      </c>
      <c r="D753" s="149">
        <v>839</v>
      </c>
      <c r="E753" s="149">
        <v>0.87853403141361297</v>
      </c>
      <c r="F753" s="149">
        <v>842</v>
      </c>
      <c r="G753" s="149">
        <v>0.87617065556711804</v>
      </c>
      <c r="H753" s="149">
        <v>-3</v>
      </c>
      <c r="I753" s="149">
        <v>-0.35629453681710299</v>
      </c>
    </row>
    <row r="754" spans="1:9" x14ac:dyDescent="0.2">
      <c r="A754" s="149">
        <v>105</v>
      </c>
      <c r="B754" s="149" t="s">
        <v>566</v>
      </c>
      <c r="C754" s="149" t="s">
        <v>766</v>
      </c>
      <c r="D754" s="149">
        <v>206</v>
      </c>
      <c r="E754" s="149">
        <v>0.10718002081165499</v>
      </c>
      <c r="F754" s="149">
        <v>210</v>
      </c>
      <c r="G754" s="149">
        <v>0.109147609147609</v>
      </c>
      <c r="H754" s="149">
        <v>-4</v>
      </c>
      <c r="I754" s="149">
        <v>-1.90476190476191</v>
      </c>
    </row>
    <row r="755" spans="1:9" x14ac:dyDescent="0.2">
      <c r="A755" s="149">
        <v>113</v>
      </c>
      <c r="B755" s="149" t="s">
        <v>547</v>
      </c>
      <c r="C755" s="149" t="s">
        <v>766</v>
      </c>
      <c r="D755" s="149">
        <v>66</v>
      </c>
      <c r="E755" s="149">
        <v>1.48816234498309E-2</v>
      </c>
      <c r="F755" s="149">
        <v>70</v>
      </c>
      <c r="G755" s="149">
        <v>1.5844273426890002E-2</v>
      </c>
      <c r="H755" s="149">
        <v>-4</v>
      </c>
      <c r="I755" s="149">
        <v>-5.7142857142857197</v>
      </c>
    </row>
    <row r="756" spans="1:9" x14ac:dyDescent="0.2">
      <c r="A756" s="149">
        <v>125</v>
      </c>
      <c r="B756" s="149" t="s">
        <v>526</v>
      </c>
      <c r="C756" s="149" t="s">
        <v>763</v>
      </c>
      <c r="D756" s="149">
        <v>354</v>
      </c>
      <c r="E756" s="149">
        <v>0.54461538461538495</v>
      </c>
      <c r="F756" s="149">
        <v>358</v>
      </c>
      <c r="G756" s="149">
        <v>0.54992319508448495</v>
      </c>
      <c r="H756" s="149">
        <v>-4</v>
      </c>
      <c r="I756" s="149">
        <v>-1.1173184357541901</v>
      </c>
    </row>
    <row r="757" spans="1:9" x14ac:dyDescent="0.2">
      <c r="A757" s="149">
        <v>14</v>
      </c>
      <c r="B757" s="149" t="s">
        <v>485</v>
      </c>
      <c r="C757" s="149" t="s">
        <v>762</v>
      </c>
      <c r="D757" s="149">
        <v>479</v>
      </c>
      <c r="E757" s="149">
        <v>0.72356495468277904</v>
      </c>
      <c r="F757" s="149">
        <v>483</v>
      </c>
      <c r="G757" s="149">
        <v>0.71875</v>
      </c>
      <c r="H757" s="149">
        <v>-4</v>
      </c>
      <c r="I757" s="149">
        <v>-0.82815734989648604</v>
      </c>
    </row>
    <row r="758" spans="1:9" x14ac:dyDescent="0.2">
      <c r="A758" s="149">
        <v>18</v>
      </c>
      <c r="B758" s="149" t="s">
        <v>594</v>
      </c>
      <c r="C758" s="149" t="s">
        <v>761</v>
      </c>
      <c r="D758" s="149">
        <v>457</v>
      </c>
      <c r="E758" s="149">
        <v>9.6230785428511295E-2</v>
      </c>
      <c r="F758" s="149">
        <v>461</v>
      </c>
      <c r="G758" s="149">
        <v>9.8462195642887607E-2</v>
      </c>
      <c r="H758" s="149">
        <v>-4</v>
      </c>
      <c r="I758" s="149">
        <v>-0.86767895878524504</v>
      </c>
    </row>
    <row r="759" spans="1:9" x14ac:dyDescent="0.2">
      <c r="A759" s="149">
        <v>23</v>
      </c>
      <c r="B759" s="149" t="s">
        <v>598</v>
      </c>
      <c r="C759" s="149" t="s">
        <v>761</v>
      </c>
      <c r="D759" s="149">
        <v>2755</v>
      </c>
      <c r="E759" s="149">
        <v>7.9096207401452706E-2</v>
      </c>
      <c r="F759" s="149">
        <v>2759</v>
      </c>
      <c r="G759" s="149">
        <v>7.9866840353162494E-2</v>
      </c>
      <c r="H759" s="149">
        <v>-4</v>
      </c>
      <c r="I759" s="149">
        <v>-0.14498006524102899</v>
      </c>
    </row>
    <row r="760" spans="1:9" x14ac:dyDescent="0.2">
      <c r="A760" s="149">
        <v>28</v>
      </c>
      <c r="B760" s="149" t="s">
        <v>491</v>
      </c>
      <c r="C760" s="149" t="s">
        <v>762</v>
      </c>
      <c r="D760" s="149">
        <v>40</v>
      </c>
      <c r="E760" s="149">
        <v>0.54794520547945202</v>
      </c>
      <c r="F760" s="149">
        <v>44</v>
      </c>
      <c r="G760" s="149">
        <v>0.556962025316456</v>
      </c>
      <c r="H760" s="149">
        <v>-4</v>
      </c>
      <c r="I760" s="149">
        <v>-9.0909090909090899</v>
      </c>
    </row>
    <row r="761" spans="1:9" x14ac:dyDescent="0.2">
      <c r="A761" s="149">
        <v>3</v>
      </c>
      <c r="B761" s="149" t="s">
        <v>589</v>
      </c>
      <c r="C761" s="149" t="s">
        <v>766</v>
      </c>
      <c r="D761" s="149">
        <v>43</v>
      </c>
      <c r="E761" s="149">
        <v>2.9696132596685101E-2</v>
      </c>
      <c r="F761" s="149">
        <v>47</v>
      </c>
      <c r="G761" s="149">
        <v>3.3309709425938999E-2</v>
      </c>
      <c r="H761" s="149">
        <v>-4</v>
      </c>
      <c r="I761" s="149">
        <v>-8.5106382978723403</v>
      </c>
    </row>
    <row r="762" spans="1:9" x14ac:dyDescent="0.2">
      <c r="A762" s="149">
        <v>43</v>
      </c>
      <c r="B762" s="149" t="s">
        <v>584</v>
      </c>
      <c r="C762" s="149" t="s">
        <v>762</v>
      </c>
      <c r="D762" s="149">
        <v>145</v>
      </c>
      <c r="E762" s="149">
        <v>5.34266764922623E-2</v>
      </c>
      <c r="F762" s="149">
        <v>149</v>
      </c>
      <c r="G762" s="149">
        <v>5.4981549815498201E-2</v>
      </c>
      <c r="H762" s="149">
        <v>-4</v>
      </c>
      <c r="I762" s="149">
        <v>-2.6845637583892601</v>
      </c>
    </row>
    <row r="763" spans="1:9" x14ac:dyDescent="0.2">
      <c r="A763" s="149">
        <v>5</v>
      </c>
      <c r="B763" s="149" t="s">
        <v>536</v>
      </c>
      <c r="C763" s="149" t="s">
        <v>762</v>
      </c>
      <c r="D763" s="149">
        <v>37</v>
      </c>
      <c r="E763" s="149">
        <v>2.42622950819672E-2</v>
      </c>
      <c r="F763" s="149">
        <v>41</v>
      </c>
      <c r="G763" s="149">
        <v>2.7098479841374801E-2</v>
      </c>
      <c r="H763" s="149">
        <v>-4</v>
      </c>
      <c r="I763" s="149">
        <v>-9.7560975609756095</v>
      </c>
    </row>
    <row r="764" spans="1:9" x14ac:dyDescent="0.2">
      <c r="A764" s="149">
        <v>58</v>
      </c>
      <c r="B764" s="149" t="s">
        <v>519</v>
      </c>
      <c r="C764" s="149" t="s">
        <v>760</v>
      </c>
      <c r="D764" s="149">
        <v>213</v>
      </c>
      <c r="E764" s="149">
        <v>0.42771084337349402</v>
      </c>
      <c r="F764" s="149">
        <v>217</v>
      </c>
      <c r="G764" s="149">
        <v>0.43486973947895802</v>
      </c>
      <c r="H764" s="149">
        <v>-4</v>
      </c>
      <c r="I764" s="149">
        <v>-1.84331797235023</v>
      </c>
    </row>
    <row r="765" spans="1:9" x14ac:dyDescent="0.2">
      <c r="A765" s="149">
        <v>87</v>
      </c>
      <c r="B765" s="149" t="s">
        <v>507</v>
      </c>
      <c r="C765" s="149" t="s">
        <v>765</v>
      </c>
      <c r="D765" s="149">
        <v>55</v>
      </c>
      <c r="E765" s="149">
        <v>7.7903682719546702E-2</v>
      </c>
      <c r="F765" s="149">
        <v>59</v>
      </c>
      <c r="G765" s="149">
        <v>8.5137085137085095E-2</v>
      </c>
      <c r="H765" s="149">
        <v>-4</v>
      </c>
      <c r="I765" s="149">
        <v>-6.7796610169491602</v>
      </c>
    </row>
    <row r="766" spans="1:9" x14ac:dyDescent="0.2">
      <c r="A766" s="149">
        <v>92</v>
      </c>
      <c r="B766" s="149" t="s">
        <v>551</v>
      </c>
      <c r="C766" s="149" t="s">
        <v>763</v>
      </c>
      <c r="D766" s="149">
        <v>71</v>
      </c>
      <c r="E766" s="149">
        <v>0.13396226415094301</v>
      </c>
      <c r="F766" s="149">
        <v>75</v>
      </c>
      <c r="G766" s="149">
        <v>0.160944206008584</v>
      </c>
      <c r="H766" s="149">
        <v>-4</v>
      </c>
      <c r="I766" s="149">
        <v>-5.3333333333333304</v>
      </c>
    </row>
    <row r="767" spans="1:9" x14ac:dyDescent="0.2">
      <c r="A767" s="149">
        <v>94</v>
      </c>
      <c r="B767" s="149" t="s">
        <v>533</v>
      </c>
      <c r="C767" s="149" t="s">
        <v>764</v>
      </c>
      <c r="D767" s="149">
        <v>586</v>
      </c>
      <c r="E767" s="149">
        <v>0.101577396429191</v>
      </c>
      <c r="F767" s="149">
        <v>590</v>
      </c>
      <c r="G767" s="149">
        <v>0.103291316526611</v>
      </c>
      <c r="H767" s="149">
        <v>-4</v>
      </c>
      <c r="I767" s="149">
        <v>-0.677966101694916</v>
      </c>
    </row>
    <row r="768" spans="1:9" x14ac:dyDescent="0.2">
      <c r="A768" s="149">
        <v>100</v>
      </c>
      <c r="B768" s="149" t="s">
        <v>537</v>
      </c>
      <c r="C768" s="149" t="s">
        <v>761</v>
      </c>
      <c r="D768" s="149">
        <v>189</v>
      </c>
      <c r="E768" s="149">
        <v>0.191878172588832</v>
      </c>
      <c r="F768" s="149">
        <v>194</v>
      </c>
      <c r="G768" s="149">
        <v>0.21507760532150799</v>
      </c>
      <c r="H768" s="149">
        <v>-5</v>
      </c>
      <c r="I768" s="149">
        <v>-2.5773195876288701</v>
      </c>
    </row>
    <row r="769" spans="1:9" x14ac:dyDescent="0.2">
      <c r="A769" s="149">
        <v>107</v>
      </c>
      <c r="B769" s="149" t="s">
        <v>559</v>
      </c>
      <c r="C769" s="149" t="s">
        <v>760</v>
      </c>
      <c r="D769" s="149">
        <v>31</v>
      </c>
      <c r="E769" s="149">
        <v>9.1988130563798204E-2</v>
      </c>
      <c r="F769" s="149">
        <v>36</v>
      </c>
      <c r="G769" s="149">
        <v>0.109422492401216</v>
      </c>
      <c r="H769" s="149">
        <v>-5</v>
      </c>
      <c r="I769" s="149">
        <v>-13.8888888888889</v>
      </c>
    </row>
    <row r="770" spans="1:9" x14ac:dyDescent="0.2">
      <c r="A770" s="149">
        <v>119</v>
      </c>
      <c r="B770" s="149" t="s">
        <v>512</v>
      </c>
      <c r="C770" s="149" t="s">
        <v>760</v>
      </c>
      <c r="D770" s="149">
        <v>458</v>
      </c>
      <c r="E770" s="149">
        <v>0.141270820481184</v>
      </c>
      <c r="F770" s="149">
        <v>463</v>
      </c>
      <c r="G770" s="149">
        <v>0.15371845949535201</v>
      </c>
      <c r="H770" s="149">
        <v>-5</v>
      </c>
      <c r="I770" s="149">
        <v>-1.0799136069114399</v>
      </c>
    </row>
    <row r="771" spans="1:9" x14ac:dyDescent="0.2">
      <c r="A771" s="149">
        <v>124</v>
      </c>
      <c r="B771" s="149" t="s">
        <v>583</v>
      </c>
      <c r="C771" s="149" t="s">
        <v>765</v>
      </c>
      <c r="D771" s="149">
        <v>280</v>
      </c>
      <c r="E771" s="149">
        <v>4.1778573560131302E-2</v>
      </c>
      <c r="F771" s="149">
        <v>285</v>
      </c>
      <c r="G771" s="149">
        <v>4.1406363504285899E-2</v>
      </c>
      <c r="H771" s="149">
        <v>-5</v>
      </c>
      <c r="I771" s="149">
        <v>-1.7543859649122899</v>
      </c>
    </row>
    <row r="772" spans="1:9" x14ac:dyDescent="0.2">
      <c r="A772" s="149">
        <v>16</v>
      </c>
      <c r="B772" s="149" t="s">
        <v>486</v>
      </c>
      <c r="C772" s="149" t="s">
        <v>766</v>
      </c>
      <c r="D772" s="149">
        <v>69</v>
      </c>
      <c r="E772" s="149">
        <v>2.2977022977023E-2</v>
      </c>
      <c r="F772" s="149">
        <v>74</v>
      </c>
      <c r="G772" s="149">
        <v>2.4382207578253701E-2</v>
      </c>
      <c r="H772" s="149">
        <v>-5</v>
      </c>
      <c r="I772" s="149">
        <v>-6.7567567567567499</v>
      </c>
    </row>
    <row r="773" spans="1:9" x14ac:dyDescent="0.2">
      <c r="A773" s="149">
        <v>19</v>
      </c>
      <c r="B773" s="149" t="s">
        <v>528</v>
      </c>
      <c r="C773" s="149" t="s">
        <v>768</v>
      </c>
      <c r="D773" s="149">
        <v>709</v>
      </c>
      <c r="E773" s="149">
        <v>0.98472222222222205</v>
      </c>
      <c r="F773" s="149">
        <v>714</v>
      </c>
      <c r="G773" s="149">
        <v>0.98482758620689703</v>
      </c>
      <c r="H773" s="149">
        <v>-5</v>
      </c>
      <c r="I773" s="149">
        <v>-0.700280112044815</v>
      </c>
    </row>
    <row r="774" spans="1:9" x14ac:dyDescent="0.2">
      <c r="A774" s="149">
        <v>25</v>
      </c>
      <c r="B774" s="149" t="s">
        <v>573</v>
      </c>
      <c r="C774" s="149" t="s">
        <v>763</v>
      </c>
      <c r="D774" s="149">
        <v>52</v>
      </c>
      <c r="E774" s="149">
        <v>9.07504363001745E-2</v>
      </c>
      <c r="F774" s="149">
        <v>57</v>
      </c>
      <c r="G774" s="149">
        <v>9.9303135888501703E-2</v>
      </c>
      <c r="H774" s="149">
        <v>-5</v>
      </c>
      <c r="I774" s="149">
        <v>-8.7719298245614095</v>
      </c>
    </row>
    <row r="775" spans="1:9" x14ac:dyDescent="0.2">
      <c r="A775" s="149">
        <v>32</v>
      </c>
      <c r="B775" s="149" t="s">
        <v>489</v>
      </c>
      <c r="C775" s="149" t="s">
        <v>766</v>
      </c>
      <c r="D775" s="149">
        <v>56</v>
      </c>
      <c r="E775" s="149">
        <v>0.391608391608392</v>
      </c>
      <c r="F775" s="149">
        <v>61</v>
      </c>
      <c r="G775" s="149">
        <v>0.42068965517241402</v>
      </c>
      <c r="H775" s="149">
        <v>-5</v>
      </c>
      <c r="I775" s="149">
        <v>-8.1967213114754092</v>
      </c>
    </row>
    <row r="776" spans="1:9" x14ac:dyDescent="0.2">
      <c r="A776" s="149">
        <v>37</v>
      </c>
      <c r="B776" s="149" t="s">
        <v>494</v>
      </c>
      <c r="C776" s="149" t="s">
        <v>764</v>
      </c>
      <c r="D776" s="149">
        <v>461</v>
      </c>
      <c r="E776" s="149">
        <v>0.183519108280255</v>
      </c>
      <c r="F776" s="149">
        <v>466</v>
      </c>
      <c r="G776" s="149">
        <v>0.18669871794871801</v>
      </c>
      <c r="H776" s="149">
        <v>-5</v>
      </c>
      <c r="I776" s="149">
        <v>-1.0729613733905601</v>
      </c>
    </row>
    <row r="777" spans="1:9" x14ac:dyDescent="0.2">
      <c r="A777" s="149">
        <v>48</v>
      </c>
      <c r="B777" s="149" t="s">
        <v>479</v>
      </c>
      <c r="C777" s="149" t="s">
        <v>761</v>
      </c>
      <c r="D777" s="149">
        <v>156</v>
      </c>
      <c r="E777" s="149">
        <v>8.7248322147651006E-2</v>
      </c>
      <c r="F777" s="149">
        <v>161</v>
      </c>
      <c r="G777" s="149">
        <v>9.1011871113623494E-2</v>
      </c>
      <c r="H777" s="149">
        <v>-5</v>
      </c>
      <c r="I777" s="149">
        <v>-3.1055900621118</v>
      </c>
    </row>
    <row r="778" spans="1:9" x14ac:dyDescent="0.2">
      <c r="A778" s="149">
        <v>67</v>
      </c>
      <c r="B778" s="149" t="s">
        <v>600</v>
      </c>
      <c r="C778" s="149" t="s">
        <v>768</v>
      </c>
      <c r="D778" s="149">
        <v>36</v>
      </c>
      <c r="E778" s="149">
        <v>4.82916817578172E-4</v>
      </c>
      <c r="F778" s="149">
        <v>41</v>
      </c>
      <c r="G778" s="149">
        <v>5.5676262900597505E-4</v>
      </c>
      <c r="H778" s="149">
        <v>-5</v>
      </c>
      <c r="I778" s="149">
        <v>-12.1951219512195</v>
      </c>
    </row>
    <row r="779" spans="1:9" x14ac:dyDescent="0.2">
      <c r="A779" s="149">
        <v>83</v>
      </c>
      <c r="B779" s="149" t="s">
        <v>591</v>
      </c>
      <c r="C779" s="149" t="s">
        <v>761</v>
      </c>
      <c r="D779" s="149">
        <v>480</v>
      </c>
      <c r="E779" s="149">
        <v>3.4151547491995699E-2</v>
      </c>
      <c r="F779" s="149">
        <v>485</v>
      </c>
      <c r="G779" s="149">
        <v>3.4927264871093197E-2</v>
      </c>
      <c r="H779" s="149">
        <v>-5</v>
      </c>
      <c r="I779" s="149">
        <v>-1.0309278350515401</v>
      </c>
    </row>
    <row r="780" spans="1:9" x14ac:dyDescent="0.2">
      <c r="A780" s="149">
        <v>90</v>
      </c>
      <c r="B780" s="149" t="s">
        <v>524</v>
      </c>
      <c r="C780" s="149" t="s">
        <v>762</v>
      </c>
      <c r="D780" s="149">
        <v>18</v>
      </c>
      <c r="E780" s="149">
        <v>0.15517241379310301</v>
      </c>
      <c r="F780" s="149">
        <v>23</v>
      </c>
      <c r="G780" s="149">
        <v>0.19008264462809901</v>
      </c>
      <c r="H780" s="149">
        <v>-5</v>
      </c>
      <c r="I780" s="149">
        <v>-21.739130434782599</v>
      </c>
    </row>
    <row r="781" spans="1:9" x14ac:dyDescent="0.2">
      <c r="A781" s="149">
        <v>95</v>
      </c>
      <c r="B781" s="149" t="s">
        <v>543</v>
      </c>
      <c r="C781" s="149" t="s">
        <v>761</v>
      </c>
      <c r="D781" s="149">
        <v>71</v>
      </c>
      <c r="E781" s="149">
        <v>0.112341772151899</v>
      </c>
      <c r="F781" s="149">
        <v>76</v>
      </c>
      <c r="G781" s="149">
        <v>0.15019762845849799</v>
      </c>
      <c r="H781" s="149">
        <v>-5</v>
      </c>
      <c r="I781" s="149">
        <v>-6.5789473684210504</v>
      </c>
    </row>
    <row r="782" spans="1:9" x14ac:dyDescent="0.2">
      <c r="A782" s="149">
        <v>99</v>
      </c>
      <c r="B782" s="149" t="s">
        <v>517</v>
      </c>
      <c r="C782" s="149" t="s">
        <v>766</v>
      </c>
      <c r="D782" s="149">
        <v>80</v>
      </c>
      <c r="E782" s="149">
        <v>8.3769633507853394E-2</v>
      </c>
      <c r="F782" s="149">
        <v>85</v>
      </c>
      <c r="G782" s="149">
        <v>8.8449531737773104E-2</v>
      </c>
      <c r="H782" s="149">
        <v>-5</v>
      </c>
      <c r="I782" s="149">
        <v>-5.8823529411764701</v>
      </c>
    </row>
    <row r="783" spans="1:9" x14ac:dyDescent="0.2">
      <c r="A783" s="149">
        <v>1</v>
      </c>
      <c r="B783" s="149" t="s">
        <v>521</v>
      </c>
      <c r="C783" s="149" t="s">
        <v>765</v>
      </c>
      <c r="D783" s="149">
        <v>95</v>
      </c>
      <c r="E783" s="149">
        <v>1.9644334160463201E-2</v>
      </c>
      <c r="F783" s="149">
        <v>101</v>
      </c>
      <c r="G783" s="149">
        <v>2.0850536746490501E-2</v>
      </c>
      <c r="H783" s="149">
        <v>-6</v>
      </c>
      <c r="I783" s="149">
        <v>-5.9405940594059503</v>
      </c>
    </row>
    <row r="784" spans="1:9" x14ac:dyDescent="0.2">
      <c r="A784" s="149">
        <v>105</v>
      </c>
      <c r="B784" s="149" t="s">
        <v>566</v>
      </c>
      <c r="C784" s="149" t="s">
        <v>760</v>
      </c>
      <c r="D784" s="149">
        <v>209</v>
      </c>
      <c r="E784" s="149">
        <v>0.108740894901145</v>
      </c>
      <c r="F784" s="149">
        <v>215</v>
      </c>
      <c r="G784" s="149">
        <v>0.111746361746362</v>
      </c>
      <c r="H784" s="149">
        <v>-6</v>
      </c>
      <c r="I784" s="149">
        <v>-2.7906976744186101</v>
      </c>
    </row>
    <row r="785" spans="1:9" x14ac:dyDescent="0.2">
      <c r="A785" s="149">
        <v>114</v>
      </c>
      <c r="B785" s="149" t="s">
        <v>511</v>
      </c>
      <c r="C785" s="149" t="s">
        <v>761</v>
      </c>
      <c r="D785" s="149">
        <v>296</v>
      </c>
      <c r="E785" s="149">
        <v>0.29220138203356399</v>
      </c>
      <c r="F785" s="149">
        <v>302</v>
      </c>
      <c r="G785" s="149">
        <v>0.29348882410106902</v>
      </c>
      <c r="H785" s="149">
        <v>-6</v>
      </c>
      <c r="I785" s="149">
        <v>-1.98675496688742</v>
      </c>
    </row>
    <row r="786" spans="1:9" x14ac:dyDescent="0.2">
      <c r="A786" s="149">
        <v>122</v>
      </c>
      <c r="B786" s="149" t="s">
        <v>545</v>
      </c>
      <c r="C786" s="149" t="s">
        <v>766</v>
      </c>
      <c r="D786" s="149">
        <v>4</v>
      </c>
      <c r="E786" s="149">
        <v>8.8888888888888906E-2</v>
      </c>
      <c r="F786" s="149">
        <v>10</v>
      </c>
      <c r="G786" s="149">
        <v>0.2</v>
      </c>
      <c r="H786" s="149">
        <v>-6</v>
      </c>
      <c r="I786" s="149">
        <v>-60</v>
      </c>
    </row>
    <row r="787" spans="1:9" x14ac:dyDescent="0.2">
      <c r="A787" s="149">
        <v>123</v>
      </c>
      <c r="B787" s="149" t="s">
        <v>513</v>
      </c>
      <c r="C787" s="149" t="s">
        <v>762</v>
      </c>
      <c r="D787" s="149">
        <v>207</v>
      </c>
      <c r="E787" s="149">
        <v>7.5354932653804094E-2</v>
      </c>
      <c r="F787" s="149">
        <v>213</v>
      </c>
      <c r="G787" s="149">
        <v>7.3397656788421806E-2</v>
      </c>
      <c r="H787" s="149">
        <v>-6</v>
      </c>
      <c r="I787" s="149">
        <v>-2.8169014084507</v>
      </c>
    </row>
    <row r="788" spans="1:9" x14ac:dyDescent="0.2">
      <c r="A788" s="149">
        <v>13</v>
      </c>
      <c r="B788" s="149" t="s">
        <v>561</v>
      </c>
      <c r="C788" s="149" t="s">
        <v>761</v>
      </c>
      <c r="D788" s="149">
        <v>584</v>
      </c>
      <c r="E788" s="149">
        <v>6.6183136899365405E-2</v>
      </c>
      <c r="F788" s="149">
        <v>590</v>
      </c>
      <c r="G788" s="149">
        <v>6.6855524079320106E-2</v>
      </c>
      <c r="H788" s="149">
        <v>-6</v>
      </c>
      <c r="I788" s="149">
        <v>-1.0169491525423699</v>
      </c>
    </row>
    <row r="789" spans="1:9" x14ac:dyDescent="0.2">
      <c r="A789" s="149">
        <v>16</v>
      </c>
      <c r="B789" s="149" t="s">
        <v>486</v>
      </c>
      <c r="C789" s="149" t="s">
        <v>765</v>
      </c>
      <c r="D789" s="149">
        <v>27</v>
      </c>
      <c r="E789" s="149">
        <v>8.9910089910089901E-3</v>
      </c>
      <c r="F789" s="149">
        <v>33</v>
      </c>
      <c r="G789" s="149">
        <v>1.08731466227348E-2</v>
      </c>
      <c r="H789" s="149">
        <v>-6</v>
      </c>
      <c r="I789" s="149">
        <v>-18.181818181818201</v>
      </c>
    </row>
    <row r="790" spans="1:9" x14ac:dyDescent="0.2">
      <c r="A790" s="149">
        <v>21</v>
      </c>
      <c r="B790" s="149" t="s">
        <v>571</v>
      </c>
      <c r="C790" s="149" t="s">
        <v>760</v>
      </c>
      <c r="D790" s="149">
        <v>318</v>
      </c>
      <c r="E790" s="149">
        <v>0.11669724770642199</v>
      </c>
      <c r="F790" s="149">
        <v>324</v>
      </c>
      <c r="G790" s="149">
        <v>0.128367670364501</v>
      </c>
      <c r="H790" s="149">
        <v>-6</v>
      </c>
      <c r="I790" s="149">
        <v>-1.8518518518518501</v>
      </c>
    </row>
    <row r="791" spans="1:9" x14ac:dyDescent="0.2">
      <c r="A791" s="149">
        <v>23</v>
      </c>
      <c r="B791" s="149" t="s">
        <v>598</v>
      </c>
      <c r="C791" s="149" t="s">
        <v>768</v>
      </c>
      <c r="D791" s="149">
        <v>130</v>
      </c>
      <c r="E791" s="149">
        <v>3.7323074272917799E-3</v>
      </c>
      <c r="F791" s="149">
        <v>136</v>
      </c>
      <c r="G791" s="149">
        <v>3.9368939064987696E-3</v>
      </c>
      <c r="H791" s="149">
        <v>-6</v>
      </c>
      <c r="I791" s="149">
        <v>-4.4117647058823497</v>
      </c>
    </row>
    <row r="792" spans="1:9" x14ac:dyDescent="0.2">
      <c r="A792" s="149">
        <v>24</v>
      </c>
      <c r="B792" s="149" t="s">
        <v>481</v>
      </c>
      <c r="C792" s="149" t="s">
        <v>760</v>
      </c>
      <c r="D792" s="149">
        <v>653</v>
      </c>
      <c r="E792" s="149">
        <v>0.29048042704626298</v>
      </c>
      <c r="F792" s="149">
        <v>659</v>
      </c>
      <c r="G792" s="149">
        <v>0.29538323621694301</v>
      </c>
      <c r="H792" s="149">
        <v>-6</v>
      </c>
      <c r="I792" s="149">
        <v>-0.91047040971168303</v>
      </c>
    </row>
    <row r="793" spans="1:9" x14ac:dyDescent="0.2">
      <c r="A793" s="149">
        <v>74</v>
      </c>
      <c r="B793" s="149" t="s">
        <v>544</v>
      </c>
      <c r="C793" s="149" t="s">
        <v>765</v>
      </c>
      <c r="D793" s="149">
        <v>186</v>
      </c>
      <c r="E793" s="149">
        <v>0.23250000000000001</v>
      </c>
      <c r="F793" s="149">
        <v>192</v>
      </c>
      <c r="G793" s="149">
        <v>0.24060150375939801</v>
      </c>
      <c r="H793" s="149">
        <v>-6</v>
      </c>
      <c r="I793" s="149">
        <v>-3.125</v>
      </c>
    </row>
    <row r="794" spans="1:9" x14ac:dyDescent="0.2">
      <c r="A794" s="149">
        <v>78</v>
      </c>
      <c r="B794" s="149" t="s">
        <v>550</v>
      </c>
      <c r="C794" s="149" t="s">
        <v>762</v>
      </c>
      <c r="D794" s="149">
        <v>1091</v>
      </c>
      <c r="E794" s="149">
        <v>0.28816693079767602</v>
      </c>
      <c r="F794" s="149">
        <v>1097</v>
      </c>
      <c r="G794" s="149">
        <v>0.29075006626027</v>
      </c>
      <c r="H794" s="149">
        <v>-6</v>
      </c>
      <c r="I794" s="149">
        <v>-0.54694621695533496</v>
      </c>
    </row>
    <row r="795" spans="1:9" x14ac:dyDescent="0.2">
      <c r="A795" s="149">
        <v>84</v>
      </c>
      <c r="B795" s="149" t="s">
        <v>523</v>
      </c>
      <c r="C795" s="149" t="s">
        <v>764</v>
      </c>
      <c r="D795" s="149">
        <v>43</v>
      </c>
      <c r="E795" s="149">
        <v>0.113756613756614</v>
      </c>
      <c r="F795" s="149">
        <v>49</v>
      </c>
      <c r="G795" s="149">
        <v>0.12694300518134699</v>
      </c>
      <c r="H795" s="149">
        <v>-6</v>
      </c>
      <c r="I795" s="149">
        <v>-12.244897959183699</v>
      </c>
    </row>
    <row r="796" spans="1:9" x14ac:dyDescent="0.2">
      <c r="A796" s="149">
        <v>110</v>
      </c>
      <c r="B796" s="149" t="s">
        <v>569</v>
      </c>
      <c r="C796" s="149" t="s">
        <v>766</v>
      </c>
      <c r="D796" s="149">
        <v>51</v>
      </c>
      <c r="E796" s="149">
        <v>9.9415204678362595E-2</v>
      </c>
      <c r="F796" s="149">
        <v>58</v>
      </c>
      <c r="G796" s="149">
        <v>0.112403100775194</v>
      </c>
      <c r="H796" s="149">
        <v>-7</v>
      </c>
      <c r="I796" s="149">
        <v>-12.0689655172414</v>
      </c>
    </row>
    <row r="797" spans="1:9" x14ac:dyDescent="0.2">
      <c r="A797" s="149">
        <v>16</v>
      </c>
      <c r="B797" s="149" t="s">
        <v>486</v>
      </c>
      <c r="C797" s="149" t="s">
        <v>762</v>
      </c>
      <c r="D797" s="149">
        <v>575</v>
      </c>
      <c r="E797" s="149">
        <v>0.19147519147519099</v>
      </c>
      <c r="F797" s="149">
        <v>582</v>
      </c>
      <c r="G797" s="149">
        <v>0.19176276771004899</v>
      </c>
      <c r="H797" s="149">
        <v>-7</v>
      </c>
      <c r="I797" s="149">
        <v>-1.2027491408934701</v>
      </c>
    </row>
    <row r="798" spans="1:9" x14ac:dyDescent="0.2">
      <c r="A798" s="149">
        <v>48</v>
      </c>
      <c r="B798" s="149" t="s">
        <v>479</v>
      </c>
      <c r="C798" s="149" t="s">
        <v>764</v>
      </c>
      <c r="D798" s="149">
        <v>274</v>
      </c>
      <c r="E798" s="149">
        <v>0.15324384787472001</v>
      </c>
      <c r="F798" s="149">
        <v>281</v>
      </c>
      <c r="G798" s="149">
        <v>0.15884680610514401</v>
      </c>
      <c r="H798" s="149">
        <v>-7</v>
      </c>
      <c r="I798" s="149">
        <v>-2.4911032028469799</v>
      </c>
    </row>
    <row r="799" spans="1:9" x14ac:dyDescent="0.2">
      <c r="A799" s="149">
        <v>66</v>
      </c>
      <c r="B799" s="149" t="s">
        <v>587</v>
      </c>
      <c r="C799" s="149" t="s">
        <v>763</v>
      </c>
      <c r="D799" s="149">
        <v>1755</v>
      </c>
      <c r="E799" s="149">
        <v>0.38571428571428601</v>
      </c>
      <c r="F799" s="149">
        <v>1762</v>
      </c>
      <c r="G799" s="149">
        <v>0.37009031716025997</v>
      </c>
      <c r="H799" s="149">
        <v>-7</v>
      </c>
      <c r="I799" s="149">
        <v>-0.39727582292848901</v>
      </c>
    </row>
    <row r="800" spans="1:9" x14ac:dyDescent="0.2">
      <c r="A800" s="149">
        <v>85</v>
      </c>
      <c r="B800" s="149" t="s">
        <v>580</v>
      </c>
      <c r="C800" s="149" t="s">
        <v>760</v>
      </c>
      <c r="D800" s="149">
        <v>721</v>
      </c>
      <c r="E800" s="149">
        <v>9.9052067591702195E-2</v>
      </c>
      <c r="F800" s="149">
        <v>728</v>
      </c>
      <c r="G800" s="149">
        <v>0.104929374459498</v>
      </c>
      <c r="H800" s="149">
        <v>-7</v>
      </c>
      <c r="I800" s="149">
        <v>-0.96153846153845801</v>
      </c>
    </row>
    <row r="801" spans="1:9" x14ac:dyDescent="0.2">
      <c r="A801" s="149">
        <v>14</v>
      </c>
      <c r="B801" s="149" t="s">
        <v>485</v>
      </c>
      <c r="C801" s="149" t="s">
        <v>766</v>
      </c>
      <c r="D801" s="149">
        <v>34</v>
      </c>
      <c r="E801" s="149">
        <v>5.1359516616314202E-2</v>
      </c>
      <c r="F801" s="149">
        <v>42</v>
      </c>
      <c r="G801" s="149">
        <v>6.25E-2</v>
      </c>
      <c r="H801" s="149">
        <v>-8</v>
      </c>
      <c r="I801" s="149">
        <v>-19.047619047619001</v>
      </c>
    </row>
    <row r="802" spans="1:9" x14ac:dyDescent="0.2">
      <c r="A802" s="149">
        <v>46</v>
      </c>
      <c r="B802" s="149" t="s">
        <v>538</v>
      </c>
      <c r="C802" s="149" t="s">
        <v>766</v>
      </c>
      <c r="D802" s="149">
        <v>93</v>
      </c>
      <c r="E802" s="149">
        <v>3.6413469068128403E-2</v>
      </c>
      <c r="F802" s="149">
        <v>101</v>
      </c>
      <c r="G802" s="149">
        <v>3.9936733886911803E-2</v>
      </c>
      <c r="H802" s="149">
        <v>-8</v>
      </c>
      <c r="I802" s="149">
        <v>-7.9207920792079198</v>
      </c>
    </row>
    <row r="803" spans="1:9" x14ac:dyDescent="0.2">
      <c r="A803" s="149">
        <v>94</v>
      </c>
      <c r="B803" s="149" t="s">
        <v>533</v>
      </c>
      <c r="C803" s="149" t="s">
        <v>763</v>
      </c>
      <c r="D803" s="149">
        <v>1694</v>
      </c>
      <c r="E803" s="149">
        <v>0.29363841220315501</v>
      </c>
      <c r="F803" s="149">
        <v>1703</v>
      </c>
      <c r="G803" s="149">
        <v>0.29814425770308101</v>
      </c>
      <c r="H803" s="149">
        <v>-9</v>
      </c>
      <c r="I803" s="149">
        <v>-0.52847915443334803</v>
      </c>
    </row>
    <row r="804" spans="1:9" x14ac:dyDescent="0.2">
      <c r="A804" s="149">
        <v>120</v>
      </c>
      <c r="B804" s="149" t="s">
        <v>602</v>
      </c>
      <c r="C804" s="149" t="s">
        <v>767</v>
      </c>
      <c r="D804" s="149">
        <v>2353</v>
      </c>
      <c r="E804" s="149">
        <v>5.6245040014533398E-3</v>
      </c>
      <c r="F804" s="149">
        <v>2363</v>
      </c>
      <c r="G804" s="149">
        <v>5.7055244350009702E-3</v>
      </c>
      <c r="H804" s="149">
        <v>-10</v>
      </c>
      <c r="I804" s="149">
        <v>-0.42319085907744902</v>
      </c>
    </row>
    <row r="805" spans="1:9" x14ac:dyDescent="0.2">
      <c r="A805" s="149">
        <v>91</v>
      </c>
      <c r="B805" s="149" t="s">
        <v>574</v>
      </c>
      <c r="C805" s="149" t="s">
        <v>760</v>
      </c>
      <c r="D805" s="149">
        <v>514</v>
      </c>
      <c r="E805" s="149">
        <v>0.29388221841051998</v>
      </c>
      <c r="F805" s="149">
        <v>524</v>
      </c>
      <c r="G805" s="149">
        <v>0.29925756710451201</v>
      </c>
      <c r="H805" s="149">
        <v>-10</v>
      </c>
      <c r="I805" s="149">
        <v>-1.90839694656488</v>
      </c>
    </row>
    <row r="806" spans="1:9" x14ac:dyDescent="0.2">
      <c r="A806" s="149">
        <v>121</v>
      </c>
      <c r="B806" s="149" t="s">
        <v>568</v>
      </c>
      <c r="C806" s="149" t="s">
        <v>760</v>
      </c>
      <c r="D806" s="149">
        <v>423</v>
      </c>
      <c r="E806" s="149">
        <v>5.45032856590646E-2</v>
      </c>
      <c r="F806" s="149">
        <v>434</v>
      </c>
      <c r="G806" s="149">
        <v>5.3004396678065502E-2</v>
      </c>
      <c r="H806" s="149">
        <v>-11</v>
      </c>
      <c r="I806" s="149">
        <v>-2.5345622119815601</v>
      </c>
    </row>
    <row r="807" spans="1:9" x14ac:dyDescent="0.2">
      <c r="A807" s="149">
        <v>16</v>
      </c>
      <c r="B807" s="149" t="s">
        <v>486</v>
      </c>
      <c r="C807" s="149" t="s">
        <v>763</v>
      </c>
      <c r="D807" s="149">
        <v>2053</v>
      </c>
      <c r="E807" s="149">
        <v>0.68364968364968404</v>
      </c>
      <c r="F807" s="149">
        <v>2064</v>
      </c>
      <c r="G807" s="149">
        <v>0.68006589785831995</v>
      </c>
      <c r="H807" s="149">
        <v>-11</v>
      </c>
      <c r="I807" s="149">
        <v>-0.53294573643410903</v>
      </c>
    </row>
    <row r="808" spans="1:9" x14ac:dyDescent="0.2">
      <c r="A808" s="149">
        <v>35</v>
      </c>
      <c r="B808" s="149" t="s">
        <v>496</v>
      </c>
      <c r="C808" s="149" t="s">
        <v>766</v>
      </c>
      <c r="D808" s="149">
        <v>214</v>
      </c>
      <c r="E808" s="149">
        <v>6.6069774621796806E-2</v>
      </c>
      <c r="F808" s="149">
        <v>225</v>
      </c>
      <c r="G808" s="149">
        <v>7.2069186418962206E-2</v>
      </c>
      <c r="H808" s="149">
        <v>-11</v>
      </c>
      <c r="I808" s="149">
        <v>-4.8888888888888902</v>
      </c>
    </row>
    <row r="809" spans="1:9" x14ac:dyDescent="0.2">
      <c r="A809" s="149">
        <v>76</v>
      </c>
      <c r="B809" s="149" t="s">
        <v>532</v>
      </c>
      <c r="C809" s="149" t="s">
        <v>766</v>
      </c>
      <c r="D809" s="149">
        <v>28</v>
      </c>
      <c r="E809" s="149">
        <v>9.1205211726384405E-2</v>
      </c>
      <c r="F809" s="149">
        <v>39</v>
      </c>
      <c r="G809" s="149">
        <v>0.122641509433962</v>
      </c>
      <c r="H809" s="149">
        <v>-11</v>
      </c>
      <c r="I809" s="149">
        <v>-28.205128205128201</v>
      </c>
    </row>
    <row r="810" spans="1:9" x14ac:dyDescent="0.2">
      <c r="A810" s="149">
        <v>88</v>
      </c>
      <c r="B810" s="149" t="s">
        <v>554</v>
      </c>
      <c r="C810" s="149" t="s">
        <v>760</v>
      </c>
      <c r="D810" s="149">
        <v>268</v>
      </c>
      <c r="E810" s="149">
        <v>0.27098078867543002</v>
      </c>
      <c r="F810" s="149">
        <v>279</v>
      </c>
      <c r="G810" s="149">
        <v>0.28125</v>
      </c>
      <c r="H810" s="149">
        <v>-11</v>
      </c>
      <c r="I810" s="149">
        <v>-3.9426523297491101</v>
      </c>
    </row>
    <row r="811" spans="1:9" x14ac:dyDescent="0.2">
      <c r="A811" s="149">
        <v>114</v>
      </c>
      <c r="B811" s="149" t="s">
        <v>511</v>
      </c>
      <c r="C811" s="149" t="s">
        <v>766</v>
      </c>
      <c r="D811" s="149">
        <v>102</v>
      </c>
      <c r="E811" s="149">
        <v>0.10069101678183601</v>
      </c>
      <c r="F811" s="149">
        <v>114</v>
      </c>
      <c r="G811" s="149">
        <v>0.11078717201166199</v>
      </c>
      <c r="H811" s="149">
        <v>-12</v>
      </c>
      <c r="I811" s="149">
        <v>-10.526315789473699</v>
      </c>
    </row>
    <row r="812" spans="1:9" x14ac:dyDescent="0.2">
      <c r="A812" s="149">
        <v>121</v>
      </c>
      <c r="B812" s="149" t="s">
        <v>568</v>
      </c>
      <c r="C812" s="149" t="s">
        <v>761</v>
      </c>
      <c r="D812" s="149">
        <v>228</v>
      </c>
      <c r="E812" s="149">
        <v>2.9377657518361001E-2</v>
      </c>
      <c r="F812" s="149">
        <v>240</v>
      </c>
      <c r="G812" s="149">
        <v>2.9311187103077702E-2</v>
      </c>
      <c r="H812" s="149">
        <v>-12</v>
      </c>
      <c r="I812" s="149">
        <v>-5</v>
      </c>
    </row>
    <row r="813" spans="1:9" x14ac:dyDescent="0.2">
      <c r="A813" s="149">
        <v>55</v>
      </c>
      <c r="B813" s="149" t="s">
        <v>530</v>
      </c>
      <c r="C813" s="149" t="s">
        <v>766</v>
      </c>
      <c r="D813" s="149">
        <v>76</v>
      </c>
      <c r="E813" s="149">
        <v>8.4726867335563005E-2</v>
      </c>
      <c r="F813" s="149">
        <v>88</v>
      </c>
      <c r="G813" s="149">
        <v>9.7777777777777797E-2</v>
      </c>
      <c r="H813" s="149">
        <v>-12</v>
      </c>
      <c r="I813" s="149">
        <v>-13.636363636363599</v>
      </c>
    </row>
    <row r="814" spans="1:9" x14ac:dyDescent="0.2">
      <c r="A814" s="149">
        <v>6</v>
      </c>
      <c r="B814" s="149" t="s">
        <v>578</v>
      </c>
      <c r="C814" s="149" t="s">
        <v>766</v>
      </c>
      <c r="D814" s="149">
        <v>79</v>
      </c>
      <c r="E814" s="149">
        <v>1.29063878451233E-2</v>
      </c>
      <c r="F814" s="149">
        <v>91</v>
      </c>
      <c r="G814" s="149">
        <v>1.49253731343284E-2</v>
      </c>
      <c r="H814" s="149">
        <v>-12</v>
      </c>
      <c r="I814" s="149">
        <v>-13.1868131868132</v>
      </c>
    </row>
    <row r="815" spans="1:9" x14ac:dyDescent="0.2">
      <c r="A815" s="149">
        <v>35</v>
      </c>
      <c r="B815" s="149" t="s">
        <v>496</v>
      </c>
      <c r="C815" s="149" t="s">
        <v>763</v>
      </c>
      <c r="D815" s="149">
        <v>863</v>
      </c>
      <c r="E815" s="149">
        <v>0.26644025933930199</v>
      </c>
      <c r="F815" s="149">
        <v>876</v>
      </c>
      <c r="G815" s="149">
        <v>0.28058936579116001</v>
      </c>
      <c r="H815" s="149">
        <v>-13</v>
      </c>
      <c r="I815" s="149">
        <v>-1.4840182648401801</v>
      </c>
    </row>
    <row r="816" spans="1:9" x14ac:dyDescent="0.2">
      <c r="A816" s="149">
        <v>66</v>
      </c>
      <c r="B816" s="149" t="s">
        <v>587</v>
      </c>
      <c r="C816" s="149" t="s">
        <v>766</v>
      </c>
      <c r="D816" s="149">
        <v>166</v>
      </c>
      <c r="E816" s="149">
        <v>3.6483516483516498E-2</v>
      </c>
      <c r="F816" s="149">
        <v>179</v>
      </c>
      <c r="G816" s="149">
        <v>3.7597143457256899E-2</v>
      </c>
      <c r="H816" s="149">
        <v>-13</v>
      </c>
      <c r="I816" s="149">
        <v>-7.2625698324022299</v>
      </c>
    </row>
    <row r="817" spans="1:9" x14ac:dyDescent="0.2">
      <c r="A817" s="149">
        <v>67</v>
      </c>
      <c r="B817" s="149" t="s">
        <v>600</v>
      </c>
      <c r="C817" s="149" t="s">
        <v>764</v>
      </c>
      <c r="D817" s="149">
        <v>9201</v>
      </c>
      <c r="E817" s="149">
        <v>0.123425489959354</v>
      </c>
      <c r="F817" s="149">
        <v>9214</v>
      </c>
      <c r="G817" s="149">
        <v>0.12512221618685501</v>
      </c>
      <c r="H817" s="149">
        <v>-13</v>
      </c>
      <c r="I817" s="149">
        <v>-0.14108964619058401</v>
      </c>
    </row>
    <row r="818" spans="1:9" x14ac:dyDescent="0.2">
      <c r="A818" s="149">
        <v>124</v>
      </c>
      <c r="B818" s="149" t="s">
        <v>583</v>
      </c>
      <c r="C818" s="149" t="s">
        <v>762</v>
      </c>
      <c r="D818" s="149">
        <v>975</v>
      </c>
      <c r="E818" s="149">
        <v>0.145478961504029</v>
      </c>
      <c r="F818" s="149">
        <v>989</v>
      </c>
      <c r="G818" s="149">
        <v>0.14368734563417099</v>
      </c>
      <c r="H818" s="149">
        <v>-14</v>
      </c>
      <c r="I818" s="149">
        <v>-1.41557128412538</v>
      </c>
    </row>
    <row r="819" spans="1:9" x14ac:dyDescent="0.2">
      <c r="A819" s="149">
        <v>50</v>
      </c>
      <c r="B819" s="149" t="s">
        <v>593</v>
      </c>
      <c r="C819" s="149" t="s">
        <v>761</v>
      </c>
      <c r="D819" s="149">
        <v>707</v>
      </c>
      <c r="E819" s="149">
        <v>8.4914724957962998E-2</v>
      </c>
      <c r="F819" s="149">
        <v>722</v>
      </c>
      <c r="G819" s="149">
        <v>8.6987951807228903E-2</v>
      </c>
      <c r="H819" s="149">
        <v>-15</v>
      </c>
      <c r="I819" s="149">
        <v>-2.0775623268698098</v>
      </c>
    </row>
    <row r="820" spans="1:9" x14ac:dyDescent="0.2">
      <c r="A820" s="149">
        <v>13</v>
      </c>
      <c r="B820" s="149" t="s">
        <v>561</v>
      </c>
      <c r="C820" s="149" t="s">
        <v>762</v>
      </c>
      <c r="D820" s="149">
        <v>1293</v>
      </c>
      <c r="E820" s="149">
        <v>0.14653218495013601</v>
      </c>
      <c r="F820" s="149">
        <v>1311</v>
      </c>
      <c r="G820" s="149">
        <v>0.14855524079320101</v>
      </c>
      <c r="H820" s="149">
        <v>-18</v>
      </c>
      <c r="I820" s="149">
        <v>-1.3729977116704799</v>
      </c>
    </row>
    <row r="821" spans="1:9" x14ac:dyDescent="0.2">
      <c r="A821" s="149">
        <v>63</v>
      </c>
      <c r="B821" s="149" t="s">
        <v>595</v>
      </c>
      <c r="C821" s="149" t="s">
        <v>766</v>
      </c>
      <c r="D821" s="149">
        <v>3110</v>
      </c>
      <c r="E821" s="149">
        <v>0.133694437279684</v>
      </c>
      <c r="F821" s="149">
        <v>3128</v>
      </c>
      <c r="G821" s="149">
        <v>0.13552272431870399</v>
      </c>
      <c r="H821" s="149">
        <v>-18</v>
      </c>
      <c r="I821" s="149">
        <v>-0.57544757033247695</v>
      </c>
    </row>
    <row r="822" spans="1:9" x14ac:dyDescent="0.2">
      <c r="A822" s="149">
        <v>63</v>
      </c>
      <c r="B822" s="149" t="s">
        <v>595</v>
      </c>
      <c r="C822" s="149" t="s">
        <v>761</v>
      </c>
      <c r="D822" s="149">
        <v>2485</v>
      </c>
      <c r="E822" s="149">
        <v>0.106826584128622</v>
      </c>
      <c r="F822" s="149">
        <v>2504</v>
      </c>
      <c r="G822" s="149">
        <v>0.108487500541571</v>
      </c>
      <c r="H822" s="149">
        <v>-19</v>
      </c>
      <c r="I822" s="149">
        <v>-0.75878594249201303</v>
      </c>
    </row>
    <row r="823" spans="1:9" x14ac:dyDescent="0.2">
      <c r="A823" s="149">
        <v>93</v>
      </c>
      <c r="B823" s="149" t="s">
        <v>597</v>
      </c>
      <c r="C823" s="149" t="s">
        <v>767</v>
      </c>
      <c r="D823" s="149">
        <v>211</v>
      </c>
      <c r="E823" s="149">
        <v>5.8787473531706196E-3</v>
      </c>
      <c r="F823" s="149">
        <v>230</v>
      </c>
      <c r="G823" s="149">
        <v>6.4734027582324799E-3</v>
      </c>
      <c r="H823" s="149">
        <v>-19</v>
      </c>
      <c r="I823" s="149">
        <v>-8.2608695652173907</v>
      </c>
    </row>
    <row r="824" spans="1:9" x14ac:dyDescent="0.2">
      <c r="A824" s="149">
        <v>106</v>
      </c>
      <c r="B824" s="149" t="s">
        <v>534</v>
      </c>
      <c r="C824" s="149" t="s">
        <v>766</v>
      </c>
      <c r="D824" s="149">
        <v>25</v>
      </c>
      <c r="E824" s="149">
        <v>7.5551526140828001E-3</v>
      </c>
      <c r="F824" s="149">
        <v>46</v>
      </c>
      <c r="G824" s="149">
        <v>1.32107983917289E-2</v>
      </c>
      <c r="H824" s="149">
        <v>-21</v>
      </c>
      <c r="I824" s="149">
        <v>-45.652173913043498</v>
      </c>
    </row>
    <row r="825" spans="1:9" x14ac:dyDescent="0.2">
      <c r="A825" s="149">
        <v>13</v>
      </c>
      <c r="B825" s="149" t="s">
        <v>561</v>
      </c>
      <c r="C825" s="149" t="s">
        <v>766</v>
      </c>
      <c r="D825" s="149">
        <v>763</v>
      </c>
      <c r="E825" s="149">
        <v>8.6468721668177706E-2</v>
      </c>
      <c r="F825" s="149">
        <v>784</v>
      </c>
      <c r="G825" s="149">
        <v>8.8838526912181304E-2</v>
      </c>
      <c r="H825" s="149">
        <v>-21</v>
      </c>
      <c r="I825" s="149">
        <v>-2.6785714285714302</v>
      </c>
    </row>
    <row r="826" spans="1:9" x14ac:dyDescent="0.2">
      <c r="A826" s="149">
        <v>43</v>
      </c>
      <c r="B826" s="149" t="s">
        <v>584</v>
      </c>
      <c r="C826" s="149" t="s">
        <v>766</v>
      </c>
      <c r="D826" s="149">
        <v>949</v>
      </c>
      <c r="E826" s="149">
        <v>0.34966838614591</v>
      </c>
      <c r="F826" s="149">
        <v>970</v>
      </c>
      <c r="G826" s="149">
        <v>0.35793357933579301</v>
      </c>
      <c r="H826" s="149">
        <v>-21</v>
      </c>
      <c r="I826" s="149">
        <v>-2.1649484536082499</v>
      </c>
    </row>
    <row r="827" spans="1:9" x14ac:dyDescent="0.2">
      <c r="A827" s="149">
        <v>83</v>
      </c>
      <c r="B827" s="149" t="s">
        <v>591</v>
      </c>
      <c r="C827" s="149" t="s">
        <v>766</v>
      </c>
      <c r="D827" s="149">
        <v>544</v>
      </c>
      <c r="E827" s="149">
        <v>3.87050871575952E-2</v>
      </c>
      <c r="F827" s="149">
        <v>566</v>
      </c>
      <c r="G827" s="149">
        <v>4.0760478179461303E-2</v>
      </c>
      <c r="H827" s="149">
        <v>-22</v>
      </c>
      <c r="I827" s="149">
        <v>-3.8869257950530098</v>
      </c>
    </row>
    <row r="828" spans="1:9" x14ac:dyDescent="0.2">
      <c r="A828" s="149">
        <v>3</v>
      </c>
      <c r="B828" s="149" t="s">
        <v>589</v>
      </c>
      <c r="C828" s="149" t="s">
        <v>763</v>
      </c>
      <c r="D828" s="149">
        <v>194</v>
      </c>
      <c r="E828" s="149">
        <v>0.13397790055248601</v>
      </c>
      <c r="F828" s="149">
        <v>217</v>
      </c>
      <c r="G828" s="149">
        <v>0.15379163713678201</v>
      </c>
      <c r="H828" s="149">
        <v>-23</v>
      </c>
      <c r="I828" s="149">
        <v>-10.599078341013801</v>
      </c>
    </row>
    <row r="829" spans="1:9" x14ac:dyDescent="0.2">
      <c r="A829" s="149">
        <v>98</v>
      </c>
      <c r="B829" s="149" t="s">
        <v>601</v>
      </c>
      <c r="C829" s="149" t="s">
        <v>767</v>
      </c>
      <c r="D829" s="149">
        <v>275</v>
      </c>
      <c r="E829" s="149">
        <v>2.40860441081157E-3</v>
      </c>
      <c r="F829" s="149">
        <v>300</v>
      </c>
      <c r="G829" s="149">
        <v>2.6236160425375599E-3</v>
      </c>
      <c r="H829" s="149">
        <v>-25</v>
      </c>
      <c r="I829" s="149">
        <v>-8.3333333333333393</v>
      </c>
    </row>
    <row r="830" spans="1:9" x14ac:dyDescent="0.2">
      <c r="A830" s="149">
        <v>13</v>
      </c>
      <c r="B830" s="149" t="s">
        <v>561</v>
      </c>
      <c r="C830" s="149" t="s">
        <v>760</v>
      </c>
      <c r="D830" s="149">
        <v>1329</v>
      </c>
      <c r="E830" s="149">
        <v>0.15061196736174101</v>
      </c>
      <c r="F830" s="149">
        <v>1355</v>
      </c>
      <c r="G830" s="149">
        <v>0.15354107648725199</v>
      </c>
      <c r="H830" s="149">
        <v>-26</v>
      </c>
      <c r="I830" s="149">
        <v>-1.9188191881918799</v>
      </c>
    </row>
    <row r="831" spans="1:9" x14ac:dyDescent="0.2">
      <c r="A831" s="149">
        <v>66</v>
      </c>
      <c r="B831" s="149" t="s">
        <v>587</v>
      </c>
      <c r="C831" s="149" t="s">
        <v>761</v>
      </c>
      <c r="D831" s="149">
        <v>201</v>
      </c>
      <c r="E831" s="149">
        <v>4.4175824175824198E-2</v>
      </c>
      <c r="F831" s="149">
        <v>229</v>
      </c>
      <c r="G831" s="149">
        <v>4.8099138836378903E-2</v>
      </c>
      <c r="H831" s="149">
        <v>-28</v>
      </c>
      <c r="I831" s="149">
        <v>-12.227074235807899</v>
      </c>
    </row>
    <row r="832" spans="1:9" x14ac:dyDescent="0.2">
      <c r="A832" s="149">
        <v>1</v>
      </c>
      <c r="B832" s="149" t="s">
        <v>521</v>
      </c>
      <c r="C832" s="149" t="s">
        <v>762</v>
      </c>
      <c r="D832" s="149">
        <v>1255</v>
      </c>
      <c r="E832" s="149">
        <v>0.25951199338296099</v>
      </c>
      <c r="F832" s="149">
        <v>1287</v>
      </c>
      <c r="G832" s="149">
        <v>0.265689512799339</v>
      </c>
      <c r="H832" s="149">
        <v>-32</v>
      </c>
      <c r="I832" s="149">
        <v>-2.4864024864024801</v>
      </c>
    </row>
    <row r="833" spans="1:9" x14ac:dyDescent="0.2">
      <c r="A833" s="149">
        <v>2</v>
      </c>
      <c r="B833" s="149" t="s">
        <v>579</v>
      </c>
      <c r="C833" s="149" t="s">
        <v>763</v>
      </c>
      <c r="D833" s="149">
        <v>2022</v>
      </c>
      <c r="E833" s="149">
        <v>0.389070617664037</v>
      </c>
      <c r="F833" s="149">
        <v>2065</v>
      </c>
      <c r="G833" s="149">
        <v>0.39834104938271597</v>
      </c>
      <c r="H833" s="149">
        <v>-43</v>
      </c>
      <c r="I833" s="149">
        <v>-2.0823244552058102</v>
      </c>
    </row>
    <row r="834" spans="1:9" x14ac:dyDescent="0.2">
      <c r="A834" s="149">
        <v>51</v>
      </c>
      <c r="B834" s="149" t="s">
        <v>541</v>
      </c>
      <c r="C834" s="149" t="s">
        <v>766</v>
      </c>
      <c r="D834" s="149">
        <v>76</v>
      </c>
      <c r="E834" s="149">
        <v>6.9852941176470604E-2</v>
      </c>
      <c r="F834" s="149">
        <v>120</v>
      </c>
      <c r="G834" s="149">
        <v>0.10801080108010799</v>
      </c>
      <c r="H834" s="149">
        <v>-44</v>
      </c>
      <c r="I834" s="149">
        <v>-36.6666666666667</v>
      </c>
    </row>
    <row r="835" spans="1:9" x14ac:dyDescent="0.2">
      <c r="A835" s="149">
        <v>108</v>
      </c>
      <c r="B835" s="149" t="s">
        <v>515</v>
      </c>
      <c r="C835" s="149" t="s">
        <v>763</v>
      </c>
      <c r="D835" s="149">
        <v>1078</v>
      </c>
      <c r="E835" s="149">
        <v>0.30391880462362603</v>
      </c>
      <c r="F835" s="149">
        <v>1124</v>
      </c>
      <c r="G835" s="149">
        <v>0.34112291350531099</v>
      </c>
      <c r="H835" s="149">
        <v>-46</v>
      </c>
      <c r="I835" s="149">
        <v>-4.0925266903914599</v>
      </c>
    </row>
    <row r="836" spans="1:9" x14ac:dyDescent="0.2">
      <c r="A836" s="149">
        <v>101</v>
      </c>
      <c r="B836" s="149" t="s">
        <v>557</v>
      </c>
      <c r="C836" s="149" t="s">
        <v>763</v>
      </c>
      <c r="D836" s="149">
        <v>6721</v>
      </c>
      <c r="E836" s="149">
        <v>0.22673908643141499</v>
      </c>
      <c r="F836" s="149">
        <v>6768</v>
      </c>
      <c r="G836" s="149">
        <v>0.22699221894284899</v>
      </c>
      <c r="H836" s="149">
        <v>-47</v>
      </c>
      <c r="I836" s="149">
        <v>-0.69444444444444198</v>
      </c>
    </row>
    <row r="837" spans="1:9" x14ac:dyDescent="0.2">
      <c r="A837" s="149">
        <v>98</v>
      </c>
      <c r="B837" s="149" t="s">
        <v>601</v>
      </c>
      <c r="C837" s="149" t="s">
        <v>761</v>
      </c>
      <c r="D837" s="149">
        <v>16447</v>
      </c>
      <c r="E837" s="149">
        <v>0.144052060889519</v>
      </c>
      <c r="F837" s="149">
        <v>16497</v>
      </c>
      <c r="G837" s="149">
        <v>0.14427264617914101</v>
      </c>
      <c r="H837" s="149">
        <v>-50</v>
      </c>
      <c r="I837" s="149">
        <v>-0.30308540946838403</v>
      </c>
    </row>
    <row r="838" spans="1:9" x14ac:dyDescent="0.2">
      <c r="A838" s="149">
        <v>94</v>
      </c>
      <c r="B838" s="149" t="s">
        <v>533</v>
      </c>
      <c r="C838" s="149" t="s">
        <v>762</v>
      </c>
      <c r="D838" s="149">
        <v>1018</v>
      </c>
      <c r="E838" s="149">
        <v>0.17646039174900299</v>
      </c>
      <c r="F838" s="149">
        <v>1079</v>
      </c>
      <c r="G838" s="149">
        <v>0.18890056022408999</v>
      </c>
      <c r="H838" s="149">
        <v>-61</v>
      </c>
      <c r="I838" s="149">
        <v>-5.6533827618164896</v>
      </c>
    </row>
    <row r="839" spans="1:9" x14ac:dyDescent="0.2">
      <c r="A839" s="149">
        <v>39</v>
      </c>
      <c r="B839" s="149" t="s">
        <v>399</v>
      </c>
      <c r="C839" s="149" t="s">
        <v>767</v>
      </c>
      <c r="D839" s="149">
        <v>4424</v>
      </c>
      <c r="E839" s="149">
        <v>6.18959409470191E-3</v>
      </c>
      <c r="F839" s="149">
        <v>4493</v>
      </c>
      <c r="G839" s="149">
        <v>6.3106680206582002E-3</v>
      </c>
      <c r="H839" s="149">
        <v>-69</v>
      </c>
      <c r="I839" s="149">
        <v>-1.53572223458713</v>
      </c>
    </row>
    <row r="840" spans="1:9" x14ac:dyDescent="0.2">
      <c r="A840" s="149">
        <v>82</v>
      </c>
      <c r="B840" s="149" t="s">
        <v>588</v>
      </c>
      <c r="C840" s="149" t="s">
        <v>762</v>
      </c>
      <c r="D840" s="149">
        <v>2372</v>
      </c>
      <c r="E840" s="149">
        <v>0.553042667288412</v>
      </c>
      <c r="F840" s="149">
        <v>2469</v>
      </c>
      <c r="G840" s="149">
        <v>0.56902512099562097</v>
      </c>
      <c r="H840" s="149">
        <v>-97</v>
      </c>
      <c r="I840" s="149">
        <v>-3.9287160793843601</v>
      </c>
    </row>
    <row r="841" spans="1:9" x14ac:dyDescent="0.2">
      <c r="A841" s="149">
        <v>97</v>
      </c>
      <c r="B841" s="149" t="s">
        <v>599</v>
      </c>
      <c r="C841" s="149" t="s">
        <v>763</v>
      </c>
      <c r="D841" s="149">
        <v>44075</v>
      </c>
      <c r="E841" s="149">
        <v>0.49222711129972502</v>
      </c>
      <c r="F841" s="149">
        <v>44178</v>
      </c>
      <c r="G841" s="149">
        <v>0.49836990241976398</v>
      </c>
      <c r="H841" s="149">
        <v>-103</v>
      </c>
      <c r="I841" s="149">
        <v>-0.23314772058490299</v>
      </c>
    </row>
    <row r="842" spans="1:9" x14ac:dyDescent="0.2">
      <c r="A842" s="149">
        <v>101</v>
      </c>
      <c r="B842" s="149" t="s">
        <v>557</v>
      </c>
      <c r="C842" s="149" t="s">
        <v>761</v>
      </c>
      <c r="D842" s="149">
        <v>3708</v>
      </c>
      <c r="E842" s="149">
        <v>0.12509277376695199</v>
      </c>
      <c r="F842" s="149">
        <v>3812</v>
      </c>
      <c r="G842" s="149">
        <v>0.12785081835256201</v>
      </c>
      <c r="H842" s="149">
        <v>-104</v>
      </c>
      <c r="I842" s="149">
        <v>-2.7282266526757599</v>
      </c>
    </row>
    <row r="843" spans="1:9" x14ac:dyDescent="0.2">
      <c r="A843" s="149">
        <v>98</v>
      </c>
      <c r="B843" s="149" t="s">
        <v>601</v>
      </c>
      <c r="C843" s="149" t="s">
        <v>764</v>
      </c>
      <c r="D843" s="149">
        <v>10690</v>
      </c>
      <c r="E843" s="149">
        <v>9.3629022369366099E-2</v>
      </c>
      <c r="F843" s="149">
        <v>10803</v>
      </c>
      <c r="G843" s="149">
        <v>9.4476413691777603E-2</v>
      </c>
      <c r="H843" s="149">
        <v>-113</v>
      </c>
      <c r="I843" s="149">
        <v>-1.04600573914654</v>
      </c>
    </row>
    <row r="844" spans="1:9" x14ac:dyDescent="0.2">
      <c r="A844" s="149">
        <v>67</v>
      </c>
      <c r="B844" s="149" t="s">
        <v>600</v>
      </c>
      <c r="C844" s="149" t="s">
        <v>763</v>
      </c>
      <c r="D844" s="149">
        <v>4028</v>
      </c>
      <c r="E844" s="149">
        <v>5.4033026144579901E-2</v>
      </c>
      <c r="F844" s="149">
        <v>4169</v>
      </c>
      <c r="G844" s="149">
        <v>5.6613253666485598E-2</v>
      </c>
      <c r="H844" s="149">
        <v>-141</v>
      </c>
      <c r="I844" s="149">
        <v>-3.3821060206284499</v>
      </c>
    </row>
    <row r="845" spans="1:9" x14ac:dyDescent="0.2">
      <c r="A845" s="149">
        <v>39</v>
      </c>
      <c r="B845" s="149" t="s">
        <v>399</v>
      </c>
      <c r="C845" s="149" t="s">
        <v>763</v>
      </c>
      <c r="D845" s="149">
        <v>124199</v>
      </c>
      <c r="E845" s="149">
        <v>0.17376613855512699</v>
      </c>
      <c r="F845" s="149">
        <v>124341</v>
      </c>
      <c r="G845" s="149">
        <v>0.17464383983010501</v>
      </c>
      <c r="H845" s="149">
        <v>-142</v>
      </c>
      <c r="I845" s="149">
        <v>-0.114202073330594</v>
      </c>
    </row>
    <row r="846" spans="1:9" x14ac:dyDescent="0.2">
      <c r="A846" s="149">
        <v>15</v>
      </c>
      <c r="B846" s="149" t="s">
        <v>590</v>
      </c>
      <c r="C846" s="149" t="s">
        <v>766</v>
      </c>
      <c r="D846" s="149">
        <v>418</v>
      </c>
      <c r="E846" s="149">
        <v>3.63984674329502E-2</v>
      </c>
      <c r="F846" s="149">
        <v>563</v>
      </c>
      <c r="G846" s="149">
        <v>5.0321773328566299E-2</v>
      </c>
      <c r="H846" s="149">
        <v>-145</v>
      </c>
      <c r="I846" s="149">
        <v>-25.754884547069299</v>
      </c>
    </row>
    <row r="847" spans="1:9" x14ac:dyDescent="0.2">
      <c r="A847" s="149">
        <v>106</v>
      </c>
      <c r="B847" s="149" t="s">
        <v>534</v>
      </c>
      <c r="C847" s="149" t="s">
        <v>762</v>
      </c>
      <c r="D847" s="149">
        <v>3255</v>
      </c>
      <c r="E847" s="149">
        <v>0.98368087035358098</v>
      </c>
      <c r="F847" s="149">
        <v>3407</v>
      </c>
      <c r="G847" s="149">
        <v>0.97846065479609401</v>
      </c>
      <c r="H847" s="149">
        <v>-152</v>
      </c>
      <c r="I847" s="149">
        <v>-4.4614029938362201</v>
      </c>
    </row>
    <row r="848" spans="1:9" x14ac:dyDescent="0.2">
      <c r="A848" s="149">
        <v>123</v>
      </c>
      <c r="B848" s="149" t="s">
        <v>513</v>
      </c>
      <c r="C848" s="149" t="s">
        <v>763</v>
      </c>
      <c r="D848" s="149">
        <v>2379</v>
      </c>
      <c r="E848" s="149">
        <v>0.86603567528212599</v>
      </c>
      <c r="F848" s="149">
        <v>2532</v>
      </c>
      <c r="G848" s="149">
        <v>0.87250172294968997</v>
      </c>
      <c r="H848" s="149">
        <v>-153</v>
      </c>
      <c r="I848" s="149">
        <v>-6.0426540284360204</v>
      </c>
    </row>
    <row r="849" spans="1:9" x14ac:dyDescent="0.2">
      <c r="A849" s="149">
        <v>66</v>
      </c>
      <c r="B849" s="149" t="s">
        <v>587</v>
      </c>
      <c r="C849" s="149" t="s">
        <v>762</v>
      </c>
      <c r="D849" s="149">
        <v>1452</v>
      </c>
      <c r="E849" s="149">
        <v>0.319120879120879</v>
      </c>
      <c r="F849" s="149">
        <v>1624</v>
      </c>
      <c r="G849" s="149">
        <v>0.34110480991388398</v>
      </c>
      <c r="H849" s="149">
        <v>-172</v>
      </c>
      <c r="I849" s="149">
        <v>-10.5911330049261</v>
      </c>
    </row>
    <row r="850" spans="1:9" x14ac:dyDescent="0.2">
      <c r="A850" s="149">
        <v>124</v>
      </c>
      <c r="B850" s="149" t="s">
        <v>583</v>
      </c>
      <c r="C850" s="149" t="s">
        <v>766</v>
      </c>
      <c r="D850" s="149">
        <v>613</v>
      </c>
      <c r="E850" s="149">
        <v>9.1465234258430297E-2</v>
      </c>
      <c r="F850" s="149">
        <v>790</v>
      </c>
      <c r="G850" s="149">
        <v>0.114775533924161</v>
      </c>
      <c r="H850" s="149">
        <v>-177</v>
      </c>
      <c r="I850" s="149">
        <v>-22.4050632911392</v>
      </c>
    </row>
    <row r="851" spans="1:9" x14ac:dyDescent="0.2">
      <c r="A851" s="149">
        <v>70</v>
      </c>
      <c r="B851" s="149" t="s">
        <v>596</v>
      </c>
      <c r="C851" s="149" t="s">
        <v>761</v>
      </c>
      <c r="D851" s="149">
        <v>3242</v>
      </c>
      <c r="E851" s="149">
        <v>6.3353721689171999E-2</v>
      </c>
      <c r="F851" s="149">
        <v>3439</v>
      </c>
      <c r="G851" s="149">
        <v>6.6969154073843296E-2</v>
      </c>
      <c r="H851" s="149">
        <v>-197</v>
      </c>
      <c r="I851" s="149">
        <v>-5.7284094213434198</v>
      </c>
    </row>
    <row r="852" spans="1:9" x14ac:dyDescent="0.2">
      <c r="A852" s="149">
        <v>98</v>
      </c>
      <c r="B852" s="149" t="s">
        <v>601</v>
      </c>
      <c r="C852" s="149" t="s">
        <v>766</v>
      </c>
      <c r="D852" s="149">
        <v>9895</v>
      </c>
      <c r="E852" s="149">
        <v>8.6665965981747195E-2</v>
      </c>
      <c r="F852" s="149">
        <v>10094</v>
      </c>
      <c r="G852" s="149">
        <v>8.8275934444580498E-2</v>
      </c>
      <c r="H852" s="149">
        <v>-199</v>
      </c>
      <c r="I852" s="149">
        <v>-1.97146819893006</v>
      </c>
    </row>
    <row r="853" spans="1:9" x14ac:dyDescent="0.2">
      <c r="A853" s="149">
        <v>67</v>
      </c>
      <c r="B853" s="149" t="s">
        <v>600</v>
      </c>
      <c r="C853" s="149" t="s">
        <v>766</v>
      </c>
      <c r="D853" s="149">
        <v>8153</v>
      </c>
      <c r="E853" s="149">
        <v>0.109367244825412</v>
      </c>
      <c r="F853" s="149">
        <v>8360</v>
      </c>
      <c r="G853" s="149">
        <v>0.11352525801195</v>
      </c>
      <c r="H853" s="149">
        <v>-207</v>
      </c>
      <c r="I853" s="149">
        <v>-2.4760765550239201</v>
      </c>
    </row>
    <row r="854" spans="1:9" x14ac:dyDescent="0.2">
      <c r="A854" s="149">
        <v>70</v>
      </c>
      <c r="B854" s="149" t="s">
        <v>596</v>
      </c>
      <c r="C854" s="149" t="s">
        <v>763</v>
      </c>
      <c r="D854" s="149">
        <v>37410</v>
      </c>
      <c r="E854" s="149">
        <v>0.73104957692533201</v>
      </c>
      <c r="F854" s="149">
        <v>37621</v>
      </c>
      <c r="G854" s="149">
        <v>0.73261021966038298</v>
      </c>
      <c r="H854" s="149">
        <v>-211</v>
      </c>
      <c r="I854" s="149">
        <v>-0.56085696818266595</v>
      </c>
    </row>
    <row r="855" spans="1:9" x14ac:dyDescent="0.2">
      <c r="A855" s="149">
        <v>97</v>
      </c>
      <c r="B855" s="149" t="s">
        <v>599</v>
      </c>
      <c r="C855" s="149" t="s">
        <v>766</v>
      </c>
      <c r="D855" s="149">
        <v>8090</v>
      </c>
      <c r="E855" s="149">
        <v>9.0348663197158896E-2</v>
      </c>
      <c r="F855" s="149">
        <v>8311</v>
      </c>
      <c r="G855" s="149">
        <v>9.3755993005809696E-2</v>
      </c>
      <c r="H855" s="149">
        <v>-221</v>
      </c>
      <c r="I855" s="149">
        <v>-2.65912645890988</v>
      </c>
    </row>
    <row r="856" spans="1:9" x14ac:dyDescent="0.2">
      <c r="A856" s="149">
        <v>101</v>
      </c>
      <c r="B856" s="149" t="s">
        <v>557</v>
      </c>
      <c r="C856" s="149" t="s">
        <v>766</v>
      </c>
      <c r="D856" s="149">
        <v>2264</v>
      </c>
      <c r="E856" s="149">
        <v>7.6378112138182297E-2</v>
      </c>
      <c r="F856" s="149">
        <v>2500</v>
      </c>
      <c r="G856" s="149">
        <v>8.3847598604776002E-2</v>
      </c>
      <c r="H856" s="149">
        <v>-236</v>
      </c>
      <c r="I856" s="149">
        <v>-9.44</v>
      </c>
    </row>
    <row r="857" spans="1:9" x14ac:dyDescent="0.2">
      <c r="A857" s="149">
        <v>120</v>
      </c>
      <c r="B857" s="149" t="s">
        <v>602</v>
      </c>
      <c r="C857" s="149" t="s">
        <v>766</v>
      </c>
      <c r="D857" s="149">
        <v>45934</v>
      </c>
      <c r="E857" s="149">
        <v>0.109798540927649</v>
      </c>
      <c r="F857" s="149">
        <v>46179</v>
      </c>
      <c r="G857" s="149">
        <v>0.111500386324126</v>
      </c>
      <c r="H857" s="149">
        <v>-245</v>
      </c>
      <c r="I857" s="149">
        <v>-0.53054418675155801</v>
      </c>
    </row>
    <row r="858" spans="1:9" x14ac:dyDescent="0.2">
      <c r="A858" s="149">
        <v>98</v>
      </c>
      <c r="B858" s="149" t="s">
        <v>601</v>
      </c>
      <c r="C858" s="149" t="s">
        <v>763</v>
      </c>
      <c r="D858" s="149">
        <v>35286</v>
      </c>
      <c r="E858" s="149">
        <v>0.30905460087235298</v>
      </c>
      <c r="F858" s="149">
        <v>35561</v>
      </c>
      <c r="G858" s="149">
        <v>0.31099470029559401</v>
      </c>
      <c r="H858" s="149">
        <v>-275</v>
      </c>
      <c r="I858" s="149">
        <v>-0.77331908551503403</v>
      </c>
    </row>
    <row r="859" spans="1:9" x14ac:dyDescent="0.2">
      <c r="A859" s="149">
        <v>39</v>
      </c>
      <c r="B859" s="149" t="s">
        <v>399</v>
      </c>
      <c r="C859" s="149" t="s">
        <v>762</v>
      </c>
      <c r="D859" s="149">
        <v>4999</v>
      </c>
      <c r="E859" s="149">
        <v>6.9940734356724304E-3</v>
      </c>
      <c r="F859" s="149">
        <v>5317</v>
      </c>
      <c r="G859" s="149">
        <v>7.4680217818472398E-3</v>
      </c>
      <c r="H859" s="149">
        <v>-318</v>
      </c>
      <c r="I859" s="149">
        <v>-5.98081624976491</v>
      </c>
    </row>
    <row r="860" spans="1:9" x14ac:dyDescent="0.2">
      <c r="A860" s="149">
        <v>121</v>
      </c>
      <c r="B860" s="149" t="s">
        <v>568</v>
      </c>
      <c r="C860" s="149" t="s">
        <v>762</v>
      </c>
      <c r="D860" s="149">
        <v>5087</v>
      </c>
      <c r="E860" s="149">
        <v>0.65545677103466005</v>
      </c>
      <c r="F860" s="149">
        <v>5501</v>
      </c>
      <c r="G860" s="149">
        <v>0.67183683439179298</v>
      </c>
      <c r="H860" s="149">
        <v>-414</v>
      </c>
      <c r="I860" s="149">
        <v>-7.52590438102163</v>
      </c>
    </row>
    <row r="861" spans="1:9" x14ac:dyDescent="0.2">
      <c r="A861" s="149">
        <v>39</v>
      </c>
      <c r="B861" s="149" t="s">
        <v>399</v>
      </c>
      <c r="C861" s="149" t="s">
        <v>766</v>
      </c>
      <c r="D861" s="149">
        <v>44832</v>
      </c>
      <c r="E861" s="149">
        <v>6.2724204894592198E-2</v>
      </c>
      <c r="F861" s="149">
        <v>45463</v>
      </c>
      <c r="G861" s="149">
        <v>6.3855308306962802E-2</v>
      </c>
      <c r="H861" s="149">
        <v>-631</v>
      </c>
      <c r="I861" s="149">
        <v>-1.3879418428172301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0000"/>
  </sheetPr>
  <dimension ref="A1:I17"/>
  <sheetViews>
    <sheetView workbookViewId="0">
      <selection activeCell="A2" sqref="A2"/>
    </sheetView>
  </sheetViews>
  <sheetFormatPr baseColWidth="10" defaultColWidth="9.140625" defaultRowHeight="12.75" x14ac:dyDescent="0.2"/>
  <cols>
    <col min="1" max="5" width="9.140625" style="149"/>
    <col min="6" max="6" width="70.7109375" style="149" customWidth="1"/>
    <col min="7" max="9" width="15.7109375" style="149" customWidth="1"/>
    <col min="10" max="16384" width="9.140625" style="149"/>
  </cols>
  <sheetData>
    <row r="1" spans="1:9" ht="15" x14ac:dyDescent="0.25">
      <c r="A1" s="149" t="s">
        <v>1033</v>
      </c>
      <c r="H1" s="330" t="s">
        <v>133</v>
      </c>
      <c r="I1" s="330"/>
    </row>
    <row r="2" spans="1:9" x14ac:dyDescent="0.2">
      <c r="A2" s="149" t="s">
        <v>614</v>
      </c>
    </row>
    <row r="3" spans="1:9" x14ac:dyDescent="0.2">
      <c r="A3" s="278" t="s">
        <v>661</v>
      </c>
    </row>
    <row r="5" spans="1:9" ht="25.5" x14ac:dyDescent="0.2">
      <c r="A5" s="149" t="s">
        <v>646</v>
      </c>
      <c r="B5" s="149" t="s">
        <v>647</v>
      </c>
      <c r="C5" s="149" t="s">
        <v>648</v>
      </c>
      <c r="D5" s="149" t="s">
        <v>649</v>
      </c>
      <c r="F5" s="295" t="s">
        <v>646</v>
      </c>
      <c r="G5" s="295" t="s">
        <v>647</v>
      </c>
      <c r="H5" s="295" t="s">
        <v>648</v>
      </c>
      <c r="I5" s="295" t="s">
        <v>649</v>
      </c>
    </row>
    <row r="6" spans="1:9" ht="25.5" x14ac:dyDescent="0.2">
      <c r="A6" s="149" t="s">
        <v>654</v>
      </c>
      <c r="B6" s="149" t="s">
        <v>952</v>
      </c>
      <c r="C6" s="149">
        <v>3567</v>
      </c>
      <c r="D6" s="149" t="s">
        <v>953</v>
      </c>
      <c r="F6" s="296" t="s">
        <v>654</v>
      </c>
      <c r="G6" s="297">
        <v>0.24199999999999999</v>
      </c>
      <c r="H6" s="298">
        <v>3567</v>
      </c>
      <c r="I6" s="297">
        <v>5.8999999999999997E-2</v>
      </c>
    </row>
    <row r="7" spans="1:9" x14ac:dyDescent="0.2">
      <c r="A7" s="149" t="s">
        <v>650</v>
      </c>
      <c r="B7" s="149" t="s">
        <v>954</v>
      </c>
      <c r="C7" s="149">
        <v>1504</v>
      </c>
      <c r="D7" s="149" t="s">
        <v>955</v>
      </c>
      <c r="F7" s="296" t="s">
        <v>650</v>
      </c>
      <c r="G7" s="299">
        <v>0.19700000000000001</v>
      </c>
      <c r="H7" s="300">
        <v>1504</v>
      </c>
      <c r="I7" s="299">
        <v>0.03</v>
      </c>
    </row>
    <row r="8" spans="1:9" x14ac:dyDescent="0.2">
      <c r="A8" s="149" t="s">
        <v>653</v>
      </c>
      <c r="B8" s="149" t="s">
        <v>956</v>
      </c>
      <c r="C8" s="149">
        <v>4253</v>
      </c>
      <c r="D8" s="149" t="s">
        <v>954</v>
      </c>
      <c r="F8" s="296" t="s">
        <v>653</v>
      </c>
      <c r="G8" s="297">
        <v>9.7000000000000003E-2</v>
      </c>
      <c r="H8" s="298">
        <v>4253</v>
      </c>
      <c r="I8" s="297">
        <v>0.19700000000000001</v>
      </c>
    </row>
    <row r="9" spans="1:9" x14ac:dyDescent="0.2">
      <c r="A9" s="149" t="s">
        <v>652</v>
      </c>
      <c r="B9" s="149" t="s">
        <v>957</v>
      </c>
      <c r="C9" s="149">
        <v>-211</v>
      </c>
      <c r="D9" s="149" t="s">
        <v>958</v>
      </c>
      <c r="F9" s="296" t="s">
        <v>652</v>
      </c>
      <c r="G9" s="299">
        <v>9.5000000000000001E-2</v>
      </c>
      <c r="H9" s="300">
        <v>-211</v>
      </c>
      <c r="I9" s="299">
        <v>-8.0000000000000002E-3</v>
      </c>
    </row>
    <row r="10" spans="1:9" x14ac:dyDescent="0.2">
      <c r="A10" s="149" t="s">
        <v>655</v>
      </c>
      <c r="B10" s="149" t="s">
        <v>959</v>
      </c>
      <c r="C10" s="149">
        <v>191</v>
      </c>
      <c r="D10" s="149" t="s">
        <v>960</v>
      </c>
      <c r="F10" s="296" t="s">
        <v>655</v>
      </c>
      <c r="G10" s="297">
        <v>8.7999999999999995E-2</v>
      </c>
      <c r="H10" s="298">
        <v>191</v>
      </c>
      <c r="I10" s="297">
        <v>8.0000000000000002E-3</v>
      </c>
    </row>
    <row r="11" spans="1:9" x14ac:dyDescent="0.2">
      <c r="A11" s="149" t="s">
        <v>656</v>
      </c>
      <c r="B11" s="149" t="s">
        <v>961</v>
      </c>
      <c r="C11" s="149">
        <v>-412</v>
      </c>
      <c r="D11" s="149" t="s">
        <v>962</v>
      </c>
      <c r="F11" s="296" t="s">
        <v>656</v>
      </c>
      <c r="G11" s="299">
        <v>5.2999999999999999E-2</v>
      </c>
      <c r="H11" s="300">
        <v>-412</v>
      </c>
      <c r="I11" s="299">
        <v>-2.9000000000000001E-2</v>
      </c>
    </row>
    <row r="12" spans="1:9" x14ac:dyDescent="0.2">
      <c r="A12" s="149" t="s">
        <v>651</v>
      </c>
      <c r="B12" s="149" t="s">
        <v>963</v>
      </c>
      <c r="C12" s="149">
        <v>362</v>
      </c>
      <c r="D12" s="149" t="s">
        <v>964</v>
      </c>
      <c r="F12" s="296" t="s">
        <v>651</v>
      </c>
      <c r="G12" s="297">
        <v>5.1999999999999998E-2</v>
      </c>
      <c r="H12" s="298">
        <v>362</v>
      </c>
      <c r="I12" s="297">
        <v>2.7E-2</v>
      </c>
    </row>
    <row r="13" spans="1:9" x14ac:dyDescent="0.2">
      <c r="A13" s="149" t="s">
        <v>662</v>
      </c>
      <c r="B13" s="149" t="s">
        <v>965</v>
      </c>
      <c r="C13" s="149">
        <v>460</v>
      </c>
      <c r="D13" s="149" t="s">
        <v>966</v>
      </c>
      <c r="F13" s="296" t="s">
        <v>662</v>
      </c>
      <c r="G13" s="299">
        <v>2.9000000000000001E-2</v>
      </c>
      <c r="H13" s="300">
        <v>460</v>
      </c>
      <c r="I13" s="299">
        <v>6.4000000000000001E-2</v>
      </c>
    </row>
    <row r="14" spans="1:9" ht="25.5" x14ac:dyDescent="0.2">
      <c r="A14" s="149" t="s">
        <v>663</v>
      </c>
      <c r="B14" s="149" t="s">
        <v>967</v>
      </c>
      <c r="C14" s="149">
        <v>-186</v>
      </c>
      <c r="D14" s="149" t="s">
        <v>968</v>
      </c>
      <c r="F14" s="296" t="s">
        <v>663</v>
      </c>
      <c r="G14" s="297">
        <v>2.5999999999999999E-2</v>
      </c>
      <c r="H14" s="298">
        <v>-186</v>
      </c>
      <c r="I14" s="297">
        <v>-2.7E-2</v>
      </c>
    </row>
    <row r="15" spans="1:9" x14ac:dyDescent="0.2">
      <c r="A15" s="149" t="s">
        <v>664</v>
      </c>
      <c r="B15" s="149" t="s">
        <v>969</v>
      </c>
      <c r="C15" s="149">
        <v>244</v>
      </c>
      <c r="D15" s="149" t="s">
        <v>970</v>
      </c>
      <c r="F15" s="296" t="s">
        <v>664</v>
      </c>
      <c r="G15" s="299">
        <v>0.02</v>
      </c>
      <c r="H15" s="300">
        <v>244</v>
      </c>
      <c r="I15" s="299">
        <v>4.7E-2</v>
      </c>
    </row>
    <row r="16" spans="1:9" x14ac:dyDescent="0.2">
      <c r="A16" s="149" t="s">
        <v>660</v>
      </c>
      <c r="B16" s="149" t="s">
        <v>971</v>
      </c>
      <c r="C16" s="149">
        <v>-1131</v>
      </c>
      <c r="D16" s="149" t="s">
        <v>972</v>
      </c>
      <c r="F16" s="296" t="s">
        <v>660</v>
      </c>
      <c r="G16" s="297">
        <v>0.10100000000000001</v>
      </c>
      <c r="H16" s="298">
        <v>-1131</v>
      </c>
      <c r="I16" s="297">
        <v>-4.1000000000000002E-2</v>
      </c>
    </row>
    <row r="17" spans="1:9" x14ac:dyDescent="0.2">
      <c r="A17" s="149" t="s">
        <v>128</v>
      </c>
      <c r="B17" s="149" t="s">
        <v>950</v>
      </c>
      <c r="C17" s="149">
        <v>8641</v>
      </c>
      <c r="D17" s="149" t="s">
        <v>973</v>
      </c>
      <c r="F17" s="301" t="s">
        <v>128</v>
      </c>
      <c r="G17" s="302">
        <v>1</v>
      </c>
      <c r="H17" s="303">
        <v>8641</v>
      </c>
      <c r="I17" s="302">
        <v>3.4000000000000002E-2</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0000"/>
  </sheetPr>
  <dimension ref="A1:I19"/>
  <sheetViews>
    <sheetView workbookViewId="0">
      <selection activeCell="D29" sqref="D29"/>
    </sheetView>
  </sheetViews>
  <sheetFormatPr baseColWidth="10" defaultColWidth="9.140625" defaultRowHeight="12.75" x14ac:dyDescent="0.2"/>
  <cols>
    <col min="1" max="1" width="9.140625" style="151"/>
    <col min="2" max="2" width="12" style="151" customWidth="1"/>
    <col min="3" max="3" width="14.7109375" style="151" customWidth="1"/>
    <col min="4" max="4" width="15.7109375" style="151" customWidth="1"/>
    <col min="5" max="5" width="11.42578125" style="151" customWidth="1"/>
    <col min="6" max="6" width="13.7109375" style="151" customWidth="1"/>
    <col min="7" max="7" width="15.42578125" style="151" customWidth="1"/>
    <col min="8" max="8" width="12.42578125" style="151" customWidth="1"/>
    <col min="9" max="16384" width="9.140625" style="151"/>
  </cols>
  <sheetData>
    <row r="1" spans="1:9" ht="15" x14ac:dyDescent="0.25">
      <c r="A1" s="151" t="s">
        <v>1203</v>
      </c>
      <c r="H1" s="330" t="s">
        <v>133</v>
      </c>
      <c r="I1" s="330"/>
    </row>
    <row r="2" spans="1:9" x14ac:dyDescent="0.2">
      <c r="A2" s="151" t="s">
        <v>623</v>
      </c>
    </row>
    <row r="3" spans="1:9" x14ac:dyDescent="0.2">
      <c r="A3" s="279" t="s">
        <v>665</v>
      </c>
    </row>
    <row r="6" spans="1:9" x14ac:dyDescent="0.2">
      <c r="B6" s="341" t="s">
        <v>148</v>
      </c>
      <c r="C6" s="342" t="s">
        <v>666</v>
      </c>
      <c r="D6" s="342"/>
      <c r="E6" s="343"/>
      <c r="F6" s="342" t="s">
        <v>667</v>
      </c>
      <c r="G6" s="342"/>
      <c r="H6" s="342"/>
    </row>
    <row r="7" spans="1:9" ht="30" customHeight="1" x14ac:dyDescent="0.2">
      <c r="B7" s="341"/>
      <c r="C7" s="204" t="s">
        <v>668</v>
      </c>
      <c r="D7" s="204" t="s">
        <v>669</v>
      </c>
      <c r="E7" s="205" t="s">
        <v>670</v>
      </c>
      <c r="F7" s="204" t="s">
        <v>668</v>
      </c>
      <c r="G7" s="204" t="s">
        <v>669</v>
      </c>
      <c r="H7" s="204" t="s">
        <v>670</v>
      </c>
    </row>
    <row r="8" spans="1:9" x14ac:dyDescent="0.2">
      <c r="B8" s="206" t="s">
        <v>671</v>
      </c>
      <c r="C8" s="207">
        <v>4.8193124166787699E-2</v>
      </c>
      <c r="D8" s="207">
        <v>1.4335724152868852E-2</v>
      </c>
      <c r="E8" s="208">
        <v>8.8581793056213082E-2</v>
      </c>
      <c r="F8" s="207">
        <v>3.5018442809256589E-2</v>
      </c>
      <c r="G8" s="207">
        <v>2.451744568872901E-2</v>
      </c>
      <c r="H8" s="207">
        <v>5.3448697674446911E-2</v>
      </c>
    </row>
    <row r="9" spans="1:9" x14ac:dyDescent="0.2">
      <c r="B9" s="206" t="s">
        <v>672</v>
      </c>
      <c r="C9" s="209">
        <v>4.8243913758015851E-2</v>
      </c>
      <c r="D9" s="209">
        <v>-4.3017530816754919E-2</v>
      </c>
      <c r="E9" s="210">
        <v>2.2397064227662418E-2</v>
      </c>
      <c r="F9" s="209">
        <v>3.0621711688938597E-2</v>
      </c>
      <c r="G9" s="209">
        <v>-3.9437214230502345E-3</v>
      </c>
      <c r="H9" s="209">
        <v>-1.0851358663917421E-2</v>
      </c>
    </row>
    <row r="10" spans="1:9" x14ac:dyDescent="0.2">
      <c r="B10" s="206" t="s">
        <v>703</v>
      </c>
      <c r="C10" s="207">
        <v>4.1525489345699225E-2</v>
      </c>
      <c r="D10" s="207">
        <v>6.3766958455836514E-4</v>
      </c>
      <c r="E10" s="208">
        <v>1.5275084859431774E-2</v>
      </c>
      <c r="F10" s="207">
        <v>1.2231888949652265E-2</v>
      </c>
      <c r="G10" s="207">
        <v>6.2951263965293297E-2</v>
      </c>
      <c r="H10" s="207">
        <v>1.4786262988854168E-2</v>
      </c>
    </row>
    <row r="11" spans="1:9" x14ac:dyDescent="0.2">
      <c r="B11" s="206" t="s">
        <v>673</v>
      </c>
      <c r="C11" s="209">
        <v>3.1393635423888122E-2</v>
      </c>
      <c r="D11" s="209">
        <v>-1.0515496721026349E-2</v>
      </c>
      <c r="E11" s="210">
        <v>2.2374320437777984E-2</v>
      </c>
      <c r="F11" s="209">
        <v>2.7337038703968142E-2</v>
      </c>
      <c r="G11" s="209">
        <v>2.7104479802624322E-2</v>
      </c>
      <c r="H11" s="209">
        <v>3.8828861654872593E-2</v>
      </c>
    </row>
    <row r="12" spans="1:9" x14ac:dyDescent="0.2">
      <c r="B12" s="206" t="s">
        <v>674</v>
      </c>
      <c r="C12" s="207">
        <v>3.3867545987436139E-2</v>
      </c>
      <c r="D12" s="207">
        <v>-4.9448442452368277E-2</v>
      </c>
      <c r="E12" s="208">
        <v>6.8397737107081372E-2</v>
      </c>
      <c r="F12" s="207">
        <v>5.2975460920771759E-2</v>
      </c>
      <c r="G12" s="207">
        <v>1.5813628406449825E-2</v>
      </c>
      <c r="H12" s="207">
        <v>4.9561983134207371E-2</v>
      </c>
    </row>
    <row r="13" spans="1:9" x14ac:dyDescent="0.2">
      <c r="B13" s="206" t="s">
        <v>675</v>
      </c>
      <c r="C13" s="209">
        <v>3.5087476271901882E-2</v>
      </c>
      <c r="D13" s="209">
        <v>-3.4518816219557012E-2</v>
      </c>
      <c r="E13" s="210">
        <v>-1.7572346300846172E-3</v>
      </c>
      <c r="F13" s="209">
        <v>4.1444623662147809E-2</v>
      </c>
      <c r="G13" s="209">
        <v>1.6085939144748089E-2</v>
      </c>
      <c r="H13" s="209">
        <v>1.8132268515141034E-2</v>
      </c>
    </row>
    <row r="14" spans="1:9" x14ac:dyDescent="0.2">
      <c r="B14" s="206" t="s">
        <v>676</v>
      </c>
      <c r="C14" s="207">
        <v>3.0951031800125175E-2</v>
      </c>
      <c r="D14" s="207">
        <v>-1.4155176601440164E-2</v>
      </c>
      <c r="E14" s="208">
        <v>1.2084589304177185E-2</v>
      </c>
      <c r="F14" s="207">
        <v>2.3719238490625898E-2</v>
      </c>
      <c r="G14" s="207">
        <v>2.6968319152668018E-2</v>
      </c>
      <c r="H14" s="207">
        <v>3.3168940877528662E-2</v>
      </c>
    </row>
    <row r="15" spans="1:9" x14ac:dyDescent="0.2">
      <c r="B15" s="206" t="s">
        <v>677</v>
      </c>
      <c r="C15" s="209">
        <v>2.9401012699528561E-2</v>
      </c>
      <c r="D15" s="209">
        <v>-1.9709765376153213E-2</v>
      </c>
      <c r="E15" s="210">
        <v>-2.7826452360231187E-2</v>
      </c>
      <c r="F15" s="209">
        <v>4.1991469773656051E-3</v>
      </c>
      <c r="G15" s="209">
        <v>3.134741003071314E-2</v>
      </c>
      <c r="H15" s="209">
        <v>2.1849711516668445E-2</v>
      </c>
    </row>
    <row r="16" spans="1:9" x14ac:dyDescent="0.2">
      <c r="B16" s="206" t="s">
        <v>678</v>
      </c>
      <c r="C16" s="207">
        <v>1.9698946226980121E-2</v>
      </c>
      <c r="D16" s="207">
        <v>-2.7967938822813836E-2</v>
      </c>
      <c r="E16" s="208">
        <v>-1.0446993450425827E-2</v>
      </c>
      <c r="F16" s="207">
        <v>1.1580750522816478E-2</v>
      </c>
      <c r="G16" s="207">
        <v>1.1897237864925641E-2</v>
      </c>
      <c r="H16" s="207">
        <v>3.1712264687200176E-2</v>
      </c>
    </row>
    <row r="17" spans="2:8" x14ac:dyDescent="0.2">
      <c r="B17" s="206" t="s">
        <v>704</v>
      </c>
      <c r="C17" s="209">
        <v>1.8591839059280905E-2</v>
      </c>
      <c r="D17" s="209">
        <v>-2.5746802227514468E-2</v>
      </c>
      <c r="E17" s="210">
        <v>-2.71028632704386E-2</v>
      </c>
      <c r="F17" s="209">
        <v>-3.0080963389050312E-3</v>
      </c>
      <c r="G17" s="209">
        <v>4.4003869674086232E-2</v>
      </c>
      <c r="H17" s="209">
        <v>2.6478527043792183E-2</v>
      </c>
    </row>
    <row r="18" spans="2:8" x14ac:dyDescent="0.2">
      <c r="B18" s="206" t="s">
        <v>705</v>
      </c>
      <c r="C18" s="207">
        <v>1.3533648327485812E-2</v>
      </c>
      <c r="D18" s="207">
        <v>-4.9693380551958325E-3</v>
      </c>
      <c r="E18" s="208">
        <v>-8.525930937138047E-3</v>
      </c>
      <c r="F18" s="207">
        <v>1.701882982964359E-3</v>
      </c>
      <c r="G18" s="207">
        <v>2.4852442966749037E-2</v>
      </c>
      <c r="H18" s="207">
        <v>2.2298187615883123E-2</v>
      </c>
    </row>
    <row r="19" spans="2:8" x14ac:dyDescent="0.2">
      <c r="B19" s="206" t="s">
        <v>927</v>
      </c>
      <c r="C19" s="209">
        <v>9.9726579827867663E-3</v>
      </c>
      <c r="D19" s="209">
        <v>-1.9662428327833363E-4</v>
      </c>
      <c r="E19" s="210">
        <v>-4.5896275104204076E-2</v>
      </c>
      <c r="F19" s="209">
        <v>1.0512532129007169E-2</v>
      </c>
      <c r="G19" s="209">
        <v>3.2233950699636645E-2</v>
      </c>
      <c r="H19" s="209">
        <v>3.5016563227246146E-2</v>
      </c>
    </row>
  </sheetData>
  <mergeCells count="4">
    <mergeCell ref="B6:B7"/>
    <mergeCell ref="C6:E6"/>
    <mergeCell ref="F6:H6"/>
    <mergeCell ref="H1:I1"/>
  </mergeCells>
  <hyperlinks>
    <hyperlink ref="H1:I1" location="Index!A1" display="Regresar al Índice"/>
  </hyperlink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0000"/>
  </sheetPr>
  <dimension ref="A1:M19"/>
  <sheetViews>
    <sheetView workbookViewId="0">
      <selection activeCell="A2" sqref="A2"/>
    </sheetView>
  </sheetViews>
  <sheetFormatPr baseColWidth="10" defaultColWidth="11.42578125" defaultRowHeight="12.75" x14ac:dyDescent="0.2"/>
  <cols>
    <col min="1" max="1" width="15.28515625" style="73" customWidth="1"/>
    <col min="2" max="2" width="9.85546875" style="73" customWidth="1"/>
    <col min="3" max="3" width="9.28515625" style="73" bestFit="1" customWidth="1"/>
    <col min="4" max="4" width="10.28515625" style="73" bestFit="1" customWidth="1"/>
    <col min="5" max="5" width="9.28515625" style="73" bestFit="1" customWidth="1"/>
    <col min="6" max="7" width="9.140625" style="73" bestFit="1" customWidth="1"/>
    <col min="8" max="8" width="14.7109375" style="73" customWidth="1"/>
    <col min="9" max="9" width="9.42578125" style="73" customWidth="1"/>
    <col min="10" max="10" width="9.28515625" style="73" customWidth="1"/>
    <col min="11" max="11" width="11.5703125" style="73" bestFit="1" customWidth="1"/>
    <col min="12" max="16384" width="11.42578125" style="73"/>
  </cols>
  <sheetData>
    <row r="1" spans="1:13" ht="15" x14ac:dyDescent="0.25">
      <c r="A1" s="74" t="s">
        <v>1034</v>
      </c>
      <c r="H1" s="330" t="s">
        <v>133</v>
      </c>
      <c r="I1" s="330"/>
    </row>
    <row r="2" spans="1:13" x14ac:dyDescent="0.2">
      <c r="A2" s="73" t="s">
        <v>679</v>
      </c>
      <c r="C2" s="75"/>
    </row>
    <row r="3" spans="1:13" x14ac:dyDescent="0.2">
      <c r="C3" s="75"/>
    </row>
    <row r="4" spans="1:13" x14ac:dyDescent="0.2">
      <c r="C4" s="75"/>
    </row>
    <row r="5" spans="1:13" x14ac:dyDescent="0.2">
      <c r="C5" s="75"/>
    </row>
    <row r="6" spans="1:13" x14ac:dyDescent="0.2">
      <c r="C6" s="75"/>
      <c r="M6" s="76"/>
    </row>
    <row r="7" spans="1:13" ht="25.5" customHeight="1" x14ac:dyDescent="0.2">
      <c r="A7" s="344" t="s">
        <v>680</v>
      </c>
      <c r="B7" s="345" t="s">
        <v>160</v>
      </c>
      <c r="C7" s="345"/>
      <c r="D7" s="345" t="s">
        <v>134</v>
      </c>
      <c r="E7" s="345"/>
      <c r="F7" s="346" t="s">
        <v>915</v>
      </c>
      <c r="G7" s="346"/>
      <c r="H7" s="344" t="s">
        <v>916</v>
      </c>
      <c r="I7" s="344" t="s">
        <v>681</v>
      </c>
      <c r="J7" s="344"/>
      <c r="M7" s="75"/>
    </row>
    <row r="8" spans="1:13" ht="24" customHeight="1" x14ac:dyDescent="0.2">
      <c r="A8" s="344"/>
      <c r="B8" s="251" t="s">
        <v>123</v>
      </c>
      <c r="C8" s="251" t="s">
        <v>101</v>
      </c>
      <c r="D8" s="251" t="s">
        <v>123</v>
      </c>
      <c r="E8" s="251" t="s">
        <v>101</v>
      </c>
      <c r="F8" s="251" t="s">
        <v>123</v>
      </c>
      <c r="G8" s="251" t="s">
        <v>101</v>
      </c>
      <c r="H8" s="344"/>
      <c r="I8" s="251" t="s">
        <v>123</v>
      </c>
      <c r="J8" s="251" t="s">
        <v>101</v>
      </c>
    </row>
    <row r="9" spans="1:13" x14ac:dyDescent="0.2">
      <c r="A9" s="252" t="s">
        <v>682</v>
      </c>
      <c r="B9" s="85">
        <v>1638603</v>
      </c>
      <c r="C9" s="85">
        <v>280616</v>
      </c>
      <c r="D9" s="85">
        <v>1748251</v>
      </c>
      <c r="E9" s="85">
        <v>318580</v>
      </c>
      <c r="F9" s="85">
        <v>1510544</v>
      </c>
      <c r="G9" s="85">
        <v>285059</v>
      </c>
      <c r="H9" s="86">
        <f>G9/F9</f>
        <v>0.18871280810092259</v>
      </c>
      <c r="I9" s="85">
        <f>D9-B9</f>
        <v>109648</v>
      </c>
      <c r="J9" s="85">
        <f>E9-C9</f>
        <v>37964</v>
      </c>
      <c r="L9" s="76"/>
    </row>
    <row r="10" spans="1:13" x14ac:dyDescent="0.2">
      <c r="A10" s="257" t="s">
        <v>683</v>
      </c>
      <c r="B10" s="90">
        <v>4749564</v>
      </c>
      <c r="C10" s="90">
        <v>848899</v>
      </c>
      <c r="D10" s="90">
        <v>4812933</v>
      </c>
      <c r="E10" s="90">
        <v>909886</v>
      </c>
      <c r="F10" s="90">
        <v>4156334</v>
      </c>
      <c r="G10" s="90">
        <v>769045</v>
      </c>
      <c r="H10" s="91">
        <f>G10/F10</f>
        <v>0.18502964391215912</v>
      </c>
      <c r="I10" s="90">
        <f t="shared" ref="I10:J13" si="0">D10-B10</f>
        <v>63369</v>
      </c>
      <c r="J10" s="90">
        <f t="shared" si="0"/>
        <v>60987</v>
      </c>
      <c r="L10" s="76"/>
    </row>
    <row r="11" spans="1:13" x14ac:dyDescent="0.2">
      <c r="A11" s="252" t="s">
        <v>684</v>
      </c>
      <c r="B11" s="85">
        <v>115871</v>
      </c>
      <c r="C11" s="85">
        <v>13667</v>
      </c>
      <c r="D11" s="85">
        <v>111577</v>
      </c>
      <c r="E11" s="85">
        <v>14439</v>
      </c>
      <c r="F11" s="85">
        <v>97103</v>
      </c>
      <c r="G11" s="85">
        <v>12306</v>
      </c>
      <c r="H11" s="86">
        <f>G11/F11</f>
        <v>0.12673140891630535</v>
      </c>
      <c r="I11" s="85">
        <f t="shared" si="0"/>
        <v>-4294</v>
      </c>
      <c r="J11" s="85">
        <f t="shared" si="0"/>
        <v>772</v>
      </c>
      <c r="L11" s="76"/>
    </row>
    <row r="12" spans="1:13" x14ac:dyDescent="0.2">
      <c r="A12" s="257" t="s">
        <v>685</v>
      </c>
      <c r="B12" s="90">
        <v>52944</v>
      </c>
      <c r="C12" s="90">
        <v>9956</v>
      </c>
      <c r="D12" s="90">
        <v>43265</v>
      </c>
      <c r="E12" s="90">
        <v>9068</v>
      </c>
      <c r="F12" s="90">
        <v>34341</v>
      </c>
      <c r="G12" s="90">
        <v>5897</v>
      </c>
      <c r="H12" s="91">
        <f>G12/F12</f>
        <v>0.17171893654814943</v>
      </c>
      <c r="I12" s="90">
        <f t="shared" si="0"/>
        <v>-9679</v>
      </c>
      <c r="J12" s="90">
        <f t="shared" si="0"/>
        <v>-888</v>
      </c>
      <c r="L12" s="76"/>
    </row>
    <row r="13" spans="1:13" ht="13.5" thickBot="1" x14ac:dyDescent="0.25">
      <c r="A13" s="254" t="s">
        <v>128</v>
      </c>
      <c r="B13" s="255">
        <f>SUM(B9:B12)</f>
        <v>6556982</v>
      </c>
      <c r="C13" s="255">
        <f t="shared" ref="C13:G13" si="1">SUM(C9:C12)</f>
        <v>1153138</v>
      </c>
      <c r="D13" s="255">
        <f t="shared" si="1"/>
        <v>6716026</v>
      </c>
      <c r="E13" s="255">
        <f t="shared" si="1"/>
        <v>1251973</v>
      </c>
      <c r="F13" s="255">
        <f t="shared" si="1"/>
        <v>5798322</v>
      </c>
      <c r="G13" s="255">
        <f t="shared" si="1"/>
        <v>1072307</v>
      </c>
      <c r="H13" s="256">
        <f>G13/F13</f>
        <v>0.1849340205666398</v>
      </c>
      <c r="I13" s="255">
        <f t="shared" si="0"/>
        <v>159044</v>
      </c>
      <c r="J13" s="255">
        <f t="shared" si="0"/>
        <v>98835</v>
      </c>
      <c r="K13" s="77">
        <f>E13/C13-1</f>
        <v>8.5709602840249755E-2</v>
      </c>
      <c r="L13" s="76"/>
    </row>
    <row r="15" spans="1:13" x14ac:dyDescent="0.2">
      <c r="A15" s="74" t="s">
        <v>901</v>
      </c>
    </row>
    <row r="16" spans="1:13" x14ac:dyDescent="0.2">
      <c r="A16" s="74" t="s">
        <v>627</v>
      </c>
    </row>
    <row r="19" ht="35.25" customHeight="1" x14ac:dyDescent="0.2"/>
  </sheetData>
  <mergeCells count="7">
    <mergeCell ref="H1:I1"/>
    <mergeCell ref="I7:J7"/>
    <mergeCell ref="A7:A8"/>
    <mergeCell ref="B7:C7"/>
    <mergeCell ref="D7:E7"/>
    <mergeCell ref="F7:G7"/>
    <mergeCell ref="H7:H8"/>
  </mergeCells>
  <hyperlinks>
    <hyperlink ref="H1:I1" location="Index!A1" display="Regresar al Índice"/>
  </hyperlink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M20"/>
  <sheetViews>
    <sheetView workbookViewId="0">
      <selection activeCell="A2" sqref="A2"/>
    </sheetView>
  </sheetViews>
  <sheetFormatPr baseColWidth="10" defaultColWidth="11.42578125" defaultRowHeight="12.75" x14ac:dyDescent="0.2"/>
  <cols>
    <col min="1" max="1" width="15.28515625" style="73" customWidth="1"/>
    <col min="2" max="2" width="9.85546875" style="73" customWidth="1"/>
    <col min="3" max="3" width="9.140625" style="73" bestFit="1" customWidth="1"/>
    <col min="4" max="4" width="10.140625" style="73" bestFit="1" customWidth="1"/>
    <col min="5" max="5" width="9.140625" style="73" bestFit="1" customWidth="1"/>
    <col min="6" max="6" width="9" style="73" bestFit="1" customWidth="1"/>
    <col min="7" max="7" width="7.5703125" style="73" bestFit="1" customWidth="1"/>
    <col min="8" max="8" width="14.7109375" style="73" customWidth="1"/>
    <col min="9" max="9" width="9.42578125" style="73" customWidth="1"/>
    <col min="10" max="10" width="9.28515625" style="73" customWidth="1"/>
    <col min="11" max="16384" width="11.42578125" style="73"/>
  </cols>
  <sheetData>
    <row r="1" spans="1:13" ht="15" x14ac:dyDescent="0.25">
      <c r="A1" s="74" t="s">
        <v>1035</v>
      </c>
      <c r="H1" s="330" t="s">
        <v>133</v>
      </c>
      <c r="I1" s="330"/>
    </row>
    <row r="2" spans="1:13" x14ac:dyDescent="0.2">
      <c r="A2" s="73" t="s">
        <v>632</v>
      </c>
    </row>
    <row r="3" spans="1:13" x14ac:dyDescent="0.2">
      <c r="A3" s="73" t="s">
        <v>686</v>
      </c>
    </row>
    <row r="4" spans="1:13" x14ac:dyDescent="0.2">
      <c r="A4" s="74"/>
    </row>
    <row r="5" spans="1:13" x14ac:dyDescent="0.2">
      <c r="C5" s="75"/>
    </row>
    <row r="6" spans="1:13" x14ac:dyDescent="0.2">
      <c r="C6" s="75"/>
    </row>
    <row r="7" spans="1:13" ht="29.25" customHeight="1" x14ac:dyDescent="0.2">
      <c r="A7" s="344" t="s">
        <v>632</v>
      </c>
      <c r="B7" s="345" t="s">
        <v>160</v>
      </c>
      <c r="C7" s="345"/>
      <c r="D7" s="345" t="s">
        <v>134</v>
      </c>
      <c r="E7" s="345"/>
      <c r="F7" s="346" t="s">
        <v>915</v>
      </c>
      <c r="G7" s="346"/>
      <c r="H7" s="344" t="s">
        <v>916</v>
      </c>
      <c r="I7" s="347" t="s">
        <v>681</v>
      </c>
      <c r="J7" s="347"/>
    </row>
    <row r="8" spans="1:13" ht="19.5" customHeight="1" x14ac:dyDescent="0.2">
      <c r="A8" s="344"/>
      <c r="B8" s="251" t="s">
        <v>123</v>
      </c>
      <c r="C8" s="251" t="s">
        <v>101</v>
      </c>
      <c r="D8" s="251" t="s">
        <v>123</v>
      </c>
      <c r="E8" s="251" t="s">
        <v>101</v>
      </c>
      <c r="F8" s="251" t="s">
        <v>123</v>
      </c>
      <c r="G8" s="251" t="s">
        <v>101</v>
      </c>
      <c r="H8" s="344"/>
      <c r="I8" s="251" t="s">
        <v>123</v>
      </c>
      <c r="J8" s="251" t="s">
        <v>101</v>
      </c>
    </row>
    <row r="9" spans="1:13" x14ac:dyDescent="0.2">
      <c r="A9" s="252" t="s">
        <v>682</v>
      </c>
      <c r="B9" s="85">
        <v>431391</v>
      </c>
      <c r="C9" s="85">
        <v>81937</v>
      </c>
      <c r="D9" s="85">
        <v>463289</v>
      </c>
      <c r="E9" s="85">
        <v>94170</v>
      </c>
      <c r="F9" s="85">
        <v>401972</v>
      </c>
      <c r="G9" s="85">
        <v>84643</v>
      </c>
      <c r="H9" s="86">
        <f>G9/F9</f>
        <v>0.21056939289303733</v>
      </c>
      <c r="I9" s="85">
        <f>D9-B9</f>
        <v>31898</v>
      </c>
      <c r="J9" s="85">
        <f>E9-C9</f>
        <v>12233</v>
      </c>
    </row>
    <row r="10" spans="1:13" x14ac:dyDescent="0.2">
      <c r="A10" s="257" t="s">
        <v>683</v>
      </c>
      <c r="B10" s="90">
        <v>349021</v>
      </c>
      <c r="C10" s="90">
        <v>60011</v>
      </c>
      <c r="D10" s="90">
        <v>349411</v>
      </c>
      <c r="E10" s="90">
        <v>63269</v>
      </c>
      <c r="F10" s="90">
        <v>304649</v>
      </c>
      <c r="G10" s="90">
        <v>54863</v>
      </c>
      <c r="H10" s="91">
        <f t="shared" ref="H10:H13" si="0">G10/F10</f>
        <v>0.18008593496121766</v>
      </c>
      <c r="I10" s="90">
        <f t="shared" ref="I10:J13" si="1">D10-B10</f>
        <v>390</v>
      </c>
      <c r="J10" s="90">
        <f t="shared" si="1"/>
        <v>3258</v>
      </c>
    </row>
    <row r="11" spans="1:13" x14ac:dyDescent="0.2">
      <c r="A11" s="252" t="s">
        <v>684</v>
      </c>
      <c r="B11" s="85">
        <v>2681</v>
      </c>
      <c r="C11" s="85">
        <v>296</v>
      </c>
      <c r="D11" s="85">
        <v>2583</v>
      </c>
      <c r="E11" s="85">
        <v>314</v>
      </c>
      <c r="F11" s="85">
        <v>2213</v>
      </c>
      <c r="G11" s="85">
        <v>270</v>
      </c>
      <c r="H11" s="86">
        <f t="shared" si="0"/>
        <v>0.12200632625395391</v>
      </c>
      <c r="I11" s="85">
        <f t="shared" si="1"/>
        <v>-98</v>
      </c>
      <c r="J11" s="85">
        <f t="shared" si="1"/>
        <v>18</v>
      </c>
    </row>
    <row r="12" spans="1:13" x14ac:dyDescent="0.2">
      <c r="A12" s="257" t="s">
        <v>685</v>
      </c>
      <c r="B12" s="90">
        <v>919</v>
      </c>
      <c r="C12" s="90">
        <v>158</v>
      </c>
      <c r="D12" s="90">
        <v>748</v>
      </c>
      <c r="E12" s="90">
        <v>143</v>
      </c>
      <c r="F12" s="90">
        <v>616</v>
      </c>
      <c r="G12" s="90">
        <v>93</v>
      </c>
      <c r="H12" s="91">
        <f t="shared" si="0"/>
        <v>0.15097402597402598</v>
      </c>
      <c r="I12" s="90">
        <f t="shared" si="1"/>
        <v>-171</v>
      </c>
      <c r="J12" s="90">
        <f t="shared" si="1"/>
        <v>-15</v>
      </c>
    </row>
    <row r="13" spans="1:13" ht="13.5" thickBot="1" x14ac:dyDescent="0.25">
      <c r="A13" s="254" t="s">
        <v>128</v>
      </c>
      <c r="B13" s="255">
        <f>SUM(B9:B12)</f>
        <v>784012</v>
      </c>
      <c r="C13" s="255">
        <f t="shared" ref="C13:G13" si="2">SUM(C9:C12)</f>
        <v>142402</v>
      </c>
      <c r="D13" s="255">
        <f t="shared" si="2"/>
        <v>816031</v>
      </c>
      <c r="E13" s="255">
        <f t="shared" si="2"/>
        <v>157896</v>
      </c>
      <c r="F13" s="255">
        <f t="shared" si="2"/>
        <v>709450</v>
      </c>
      <c r="G13" s="255">
        <f t="shared" si="2"/>
        <v>139869</v>
      </c>
      <c r="H13" s="256">
        <f t="shared" si="0"/>
        <v>0.19715131439847769</v>
      </c>
      <c r="I13" s="255">
        <f t="shared" si="1"/>
        <v>32019</v>
      </c>
      <c r="J13" s="255">
        <f t="shared" si="1"/>
        <v>15494</v>
      </c>
      <c r="K13" s="77">
        <f>E13/C13-1</f>
        <v>0.10880465162006159</v>
      </c>
      <c r="M13" s="76"/>
    </row>
    <row r="14" spans="1:13" x14ac:dyDescent="0.2">
      <c r="A14" s="76"/>
    </row>
    <row r="15" spans="1:13" x14ac:dyDescent="0.2">
      <c r="A15" s="74" t="s">
        <v>627</v>
      </c>
    </row>
    <row r="16" spans="1:13" x14ac:dyDescent="0.2">
      <c r="A16" s="74" t="s">
        <v>917</v>
      </c>
    </row>
    <row r="20" ht="35.25" customHeight="1" x14ac:dyDescent="0.2"/>
  </sheetData>
  <mergeCells count="7">
    <mergeCell ref="H1:I1"/>
    <mergeCell ref="I7:J7"/>
    <mergeCell ref="A7:A8"/>
    <mergeCell ref="B7:C7"/>
    <mergeCell ref="D7:E7"/>
    <mergeCell ref="F7:G7"/>
    <mergeCell ref="H7:H8"/>
  </mergeCells>
  <hyperlinks>
    <hyperlink ref="H1:I1" location="Index!A1" display="Regresar al Índice"/>
  </hyperlink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A1:P20"/>
  <sheetViews>
    <sheetView workbookViewId="0">
      <selection activeCell="A2" sqref="A2"/>
    </sheetView>
  </sheetViews>
  <sheetFormatPr baseColWidth="10" defaultColWidth="11.42578125" defaultRowHeight="12.75" x14ac:dyDescent="0.2"/>
  <cols>
    <col min="1" max="1" width="15.28515625" style="73" customWidth="1"/>
    <col min="2" max="2" width="9.85546875" style="73" customWidth="1"/>
    <col min="3" max="3" width="9.28515625" style="73" bestFit="1" customWidth="1"/>
    <col min="4" max="4" width="10.28515625" style="73" bestFit="1" customWidth="1"/>
    <col min="5" max="5" width="9.28515625" style="73" bestFit="1" customWidth="1"/>
    <col min="6" max="6" width="10.140625" style="73" bestFit="1" customWidth="1"/>
    <col min="7" max="7" width="9.28515625" style="73" bestFit="1" customWidth="1"/>
    <col min="8" max="8" width="14.7109375" style="73" customWidth="1"/>
    <col min="9" max="9" width="9.42578125" style="73" customWidth="1"/>
    <col min="10" max="10" width="9.28515625" style="73" customWidth="1"/>
    <col min="11" max="11" width="11.5703125" style="73" bestFit="1" customWidth="1"/>
    <col min="12" max="12" width="11.42578125" style="73"/>
    <col min="13" max="13" width="11.5703125" style="73" bestFit="1" customWidth="1"/>
    <col min="14" max="16384" width="11.42578125" style="73"/>
  </cols>
  <sheetData>
    <row r="1" spans="1:16" ht="15" x14ac:dyDescent="0.25">
      <c r="A1" s="74" t="s">
        <v>1036</v>
      </c>
      <c r="H1" s="330" t="s">
        <v>133</v>
      </c>
      <c r="I1" s="330"/>
    </row>
    <row r="3" spans="1:16" x14ac:dyDescent="0.2">
      <c r="A3" s="73" t="s">
        <v>687</v>
      </c>
    </row>
    <row r="4" spans="1:16" x14ac:dyDescent="0.2">
      <c r="A4" s="73" t="s">
        <v>688</v>
      </c>
    </row>
    <row r="5" spans="1:16" ht="26.25" customHeight="1" x14ac:dyDescent="0.2">
      <c r="A5" s="344" t="s">
        <v>687</v>
      </c>
      <c r="B5" s="345" t="s">
        <v>160</v>
      </c>
      <c r="C5" s="345"/>
      <c r="D5" s="345" t="s">
        <v>134</v>
      </c>
      <c r="E5" s="345"/>
      <c r="F5" s="346" t="s">
        <v>915</v>
      </c>
      <c r="G5" s="346"/>
      <c r="H5" s="344" t="s">
        <v>916</v>
      </c>
      <c r="I5" s="347" t="s">
        <v>681</v>
      </c>
      <c r="J5" s="347"/>
    </row>
    <row r="6" spans="1:16" ht="27" customHeight="1" x14ac:dyDescent="0.2">
      <c r="A6" s="344"/>
      <c r="B6" s="251" t="s">
        <v>123</v>
      </c>
      <c r="C6" s="251" t="s">
        <v>101</v>
      </c>
      <c r="D6" s="251" t="s">
        <v>123</v>
      </c>
      <c r="E6" s="251" t="s">
        <v>101</v>
      </c>
      <c r="F6" s="251" t="s">
        <v>123</v>
      </c>
      <c r="G6" s="251" t="s">
        <v>101</v>
      </c>
      <c r="H6" s="344"/>
      <c r="I6" s="251" t="s">
        <v>123</v>
      </c>
      <c r="J6" s="251" t="s">
        <v>101</v>
      </c>
      <c r="O6" s="85"/>
      <c r="P6" s="78"/>
    </row>
    <row r="7" spans="1:16" x14ac:dyDescent="0.2">
      <c r="A7" s="252" t="s">
        <v>682</v>
      </c>
      <c r="B7" s="85">
        <v>23243672</v>
      </c>
      <c r="C7" s="85">
        <v>4467173</v>
      </c>
      <c r="D7" s="85">
        <v>25816331</v>
      </c>
      <c r="E7" s="85">
        <v>5316045</v>
      </c>
      <c r="F7" s="85">
        <v>22965940</v>
      </c>
      <c r="G7" s="85">
        <v>4900503</v>
      </c>
      <c r="H7" s="86">
        <f>G7/F7</f>
        <v>0.21338133775495363</v>
      </c>
      <c r="I7" s="85">
        <f>D7-B7</f>
        <v>2572659</v>
      </c>
      <c r="J7" s="85">
        <f>E7-C7</f>
        <v>848872</v>
      </c>
      <c r="M7" s="75">
        <f>E7/C7-1</f>
        <v>0.19002442932028818</v>
      </c>
      <c r="O7" s="79"/>
      <c r="P7" s="78"/>
    </row>
    <row r="8" spans="1:16" x14ac:dyDescent="0.2">
      <c r="A8" s="253" t="s">
        <v>683</v>
      </c>
      <c r="B8" s="87">
        <v>14533376</v>
      </c>
      <c r="C8" s="87">
        <v>2553080</v>
      </c>
      <c r="D8" s="87">
        <v>14866476</v>
      </c>
      <c r="E8" s="87">
        <v>2744112</v>
      </c>
      <c r="F8" s="87">
        <v>13185099</v>
      </c>
      <c r="G8" s="87">
        <v>2425069</v>
      </c>
      <c r="H8" s="88">
        <f t="shared" ref="H8:H11" si="0">G8/F8</f>
        <v>0.18392497470060709</v>
      </c>
      <c r="I8" s="87">
        <f t="shared" ref="I8:J11" si="1">D8-B8</f>
        <v>333100</v>
      </c>
      <c r="J8" s="87">
        <f t="shared" si="1"/>
        <v>191032</v>
      </c>
      <c r="M8" s="75">
        <f t="shared" ref="M8:M10" si="2">E8/C8-1</f>
        <v>7.4824133987184016E-2</v>
      </c>
      <c r="O8" s="89"/>
    </row>
    <row r="9" spans="1:16" x14ac:dyDescent="0.2">
      <c r="A9" s="252" t="s">
        <v>684</v>
      </c>
      <c r="B9" s="85">
        <v>134993</v>
      </c>
      <c r="C9" s="85">
        <v>14322</v>
      </c>
      <c r="D9" s="85">
        <v>134277</v>
      </c>
      <c r="E9" s="85">
        <v>15716</v>
      </c>
      <c r="F9" s="85">
        <v>118477</v>
      </c>
      <c r="G9" s="85">
        <v>13817</v>
      </c>
      <c r="H9" s="86">
        <f t="shared" si="0"/>
        <v>0.11662179157135984</v>
      </c>
      <c r="I9" s="85">
        <f t="shared" si="1"/>
        <v>-716</v>
      </c>
      <c r="J9" s="85">
        <f t="shared" si="1"/>
        <v>1394</v>
      </c>
      <c r="M9" s="75">
        <f t="shared" si="2"/>
        <v>9.7332774752129536E-2</v>
      </c>
      <c r="O9" s="79"/>
    </row>
    <row r="10" spans="1:16" x14ac:dyDescent="0.2">
      <c r="A10" s="253" t="s">
        <v>685</v>
      </c>
      <c r="B10" s="87">
        <v>46242</v>
      </c>
      <c r="C10" s="87">
        <v>8662</v>
      </c>
      <c r="D10" s="87">
        <v>40084</v>
      </c>
      <c r="E10" s="87">
        <v>8181</v>
      </c>
      <c r="F10" s="87">
        <v>32849</v>
      </c>
      <c r="G10" s="87">
        <v>5421</v>
      </c>
      <c r="H10" s="88">
        <f t="shared" si="0"/>
        <v>0.1650278547292155</v>
      </c>
      <c r="I10" s="87">
        <f t="shared" si="1"/>
        <v>-6158</v>
      </c>
      <c r="J10" s="87">
        <f t="shared" si="1"/>
        <v>-481</v>
      </c>
      <c r="M10" s="75">
        <f t="shared" si="2"/>
        <v>-5.552990071577002E-2</v>
      </c>
      <c r="O10" s="79"/>
    </row>
    <row r="11" spans="1:16" ht="13.5" thickBot="1" x14ac:dyDescent="0.25">
      <c r="A11" s="254" t="s">
        <v>128</v>
      </c>
      <c r="B11" s="255">
        <f>SUM(B7:B10)</f>
        <v>37958283</v>
      </c>
      <c r="C11" s="255">
        <f t="shared" ref="C11:G11" si="3">SUM(C7:C10)</f>
        <v>7043237</v>
      </c>
      <c r="D11" s="255">
        <f t="shared" si="3"/>
        <v>40857168</v>
      </c>
      <c r="E11" s="255">
        <f t="shared" si="3"/>
        <v>8084054</v>
      </c>
      <c r="F11" s="255">
        <f t="shared" si="3"/>
        <v>36302365</v>
      </c>
      <c r="G11" s="255">
        <f t="shared" si="3"/>
        <v>7344810</v>
      </c>
      <c r="H11" s="256">
        <f t="shared" si="0"/>
        <v>0.20232318197450772</v>
      </c>
      <c r="I11" s="255">
        <f t="shared" si="1"/>
        <v>2898885</v>
      </c>
      <c r="J11" s="255">
        <f t="shared" si="1"/>
        <v>1040817</v>
      </c>
      <c r="K11" s="77">
        <f>E11/C11-1</f>
        <v>0.14777537657755935</v>
      </c>
      <c r="M11" s="80"/>
    </row>
    <row r="12" spans="1:16" x14ac:dyDescent="0.2">
      <c r="M12" s="75"/>
    </row>
    <row r="13" spans="1:16" x14ac:dyDescent="0.2">
      <c r="A13" s="73" t="s">
        <v>627</v>
      </c>
    </row>
    <row r="14" spans="1:16" ht="38.25" customHeight="1" x14ac:dyDescent="0.2">
      <c r="A14" s="348" t="s">
        <v>635</v>
      </c>
      <c r="B14" s="348"/>
      <c r="C14" s="348"/>
      <c r="D14" s="348"/>
      <c r="E14" s="348"/>
      <c r="F14" s="348"/>
      <c r="G14" s="348"/>
      <c r="H14" s="348"/>
      <c r="I14" s="348"/>
      <c r="J14" s="348"/>
    </row>
    <row r="15" spans="1:16" x14ac:dyDescent="0.2">
      <c r="A15" s="73" t="s">
        <v>918</v>
      </c>
      <c r="M15" s="79"/>
    </row>
    <row r="16" spans="1:16" x14ac:dyDescent="0.2">
      <c r="K16" s="85"/>
      <c r="L16" s="81"/>
      <c r="M16" s="79"/>
    </row>
    <row r="19" spans="10:11" ht="38.25" customHeight="1" x14ac:dyDescent="0.2">
      <c r="J19" s="77"/>
    </row>
    <row r="20" spans="10:11" x14ac:dyDescent="0.2">
      <c r="K20" s="77"/>
    </row>
  </sheetData>
  <mergeCells count="8">
    <mergeCell ref="H1:I1"/>
    <mergeCell ref="A14:J14"/>
    <mergeCell ref="A5:A6"/>
    <mergeCell ref="B5:C5"/>
    <mergeCell ref="D5:E5"/>
    <mergeCell ref="F5:G5"/>
    <mergeCell ref="H5:H6"/>
    <mergeCell ref="I5:J5"/>
  </mergeCells>
  <hyperlinks>
    <hyperlink ref="H1:I1" location="Index!A1" display="Regresar al Índice"/>
  </hyperlink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P7"/>
  <sheetViews>
    <sheetView workbookViewId="0">
      <selection activeCell="C16" sqref="C16"/>
    </sheetView>
  </sheetViews>
  <sheetFormatPr baseColWidth="10" defaultColWidth="11.42578125" defaultRowHeight="12.75" x14ac:dyDescent="0.2"/>
  <cols>
    <col min="1" max="1" width="25.42578125" style="2" customWidth="1"/>
    <col min="2" max="2" width="22.5703125" style="2" customWidth="1"/>
    <col min="3" max="3" width="40" style="2" customWidth="1"/>
    <col min="4" max="16384" width="11.42578125" style="2"/>
  </cols>
  <sheetData>
    <row r="1" spans="1:16" ht="15" x14ac:dyDescent="0.25">
      <c r="A1" s="318" t="s">
        <v>1037</v>
      </c>
      <c r="H1" s="330" t="s">
        <v>133</v>
      </c>
      <c r="I1" s="330"/>
      <c r="O1" s="340" t="s">
        <v>696</v>
      </c>
      <c r="P1" s="340"/>
    </row>
    <row r="2" spans="1:16" x14ac:dyDescent="0.2">
      <c r="A2" s="2" t="s">
        <v>273</v>
      </c>
    </row>
    <row r="3" spans="1:16" x14ac:dyDescent="0.2">
      <c r="A3" s="282" t="s">
        <v>692</v>
      </c>
      <c r="B3" s="199"/>
      <c r="C3" s="250" t="s">
        <v>352</v>
      </c>
    </row>
    <row r="4" spans="1:16" x14ac:dyDescent="0.2">
      <c r="A4" s="200">
        <v>74</v>
      </c>
      <c r="B4" s="200" t="s">
        <v>693</v>
      </c>
      <c r="C4" s="201">
        <v>13353</v>
      </c>
    </row>
    <row r="5" spans="1:16" x14ac:dyDescent="0.2">
      <c r="A5" s="200">
        <v>40</v>
      </c>
      <c r="B5" s="200" t="s">
        <v>694</v>
      </c>
      <c r="C5" s="201">
        <v>-1894</v>
      </c>
    </row>
    <row r="6" spans="1:16" x14ac:dyDescent="0.2">
      <c r="A6" s="200">
        <v>11</v>
      </c>
      <c r="B6" s="200" t="s">
        <v>695</v>
      </c>
      <c r="C6" s="200">
        <v>0</v>
      </c>
    </row>
    <row r="7" spans="1:16" x14ac:dyDescent="0.2">
      <c r="A7" s="202">
        <f>SUM(A4:A6)</f>
        <v>125</v>
      </c>
      <c r="B7" s="202" t="s">
        <v>128</v>
      </c>
      <c r="C7" s="203">
        <f>SUM(C4:C6)</f>
        <v>11459</v>
      </c>
    </row>
  </sheetData>
  <mergeCells count="2">
    <mergeCell ref="O1:P1"/>
    <mergeCell ref="H1:I1"/>
  </mergeCells>
  <hyperlinks>
    <hyperlink ref="O1:P1" location="Index!B2" display="Regresar al índice"/>
    <hyperlink ref="H1:I1" location="Index!A1" display="Regresar al Í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A1:I41"/>
  <sheetViews>
    <sheetView workbookViewId="0">
      <selection activeCell="H1" sqref="H1:I1"/>
    </sheetView>
  </sheetViews>
  <sheetFormatPr baseColWidth="10" defaultColWidth="11.42578125" defaultRowHeight="12.75" x14ac:dyDescent="0.2"/>
  <cols>
    <col min="1" max="1" width="16" style="137" customWidth="1"/>
    <col min="2" max="2" width="24.7109375" style="137" customWidth="1"/>
    <col min="3" max="3" width="13.42578125" style="137" customWidth="1"/>
    <col min="4" max="16384" width="11.42578125" style="137"/>
  </cols>
  <sheetData>
    <row r="1" spans="1:9" ht="15" x14ac:dyDescent="0.25">
      <c r="A1" s="316" t="s">
        <v>1022</v>
      </c>
      <c r="H1" s="330" t="s">
        <v>133</v>
      </c>
      <c r="I1" s="330"/>
    </row>
    <row r="2" spans="1:9" x14ac:dyDescent="0.2">
      <c r="A2" s="2" t="s">
        <v>855</v>
      </c>
    </row>
    <row r="3" spans="1:9" x14ac:dyDescent="0.2">
      <c r="A3" s="2" t="s">
        <v>856</v>
      </c>
    </row>
    <row r="6" spans="1:9" x14ac:dyDescent="0.2">
      <c r="A6" s="137" t="s">
        <v>849</v>
      </c>
    </row>
    <row r="7" spans="1:9" x14ac:dyDescent="0.2">
      <c r="A7" s="137" t="s">
        <v>850</v>
      </c>
    </row>
    <row r="8" spans="1:9" x14ac:dyDescent="0.2">
      <c r="A8" s="246" t="s">
        <v>209</v>
      </c>
      <c r="B8" s="19">
        <v>2018</v>
      </c>
      <c r="C8" s="19" t="s">
        <v>861</v>
      </c>
    </row>
    <row r="9" spans="1:9" x14ac:dyDescent="0.2">
      <c r="A9" s="137" t="s">
        <v>114</v>
      </c>
      <c r="B9" s="141">
        <v>99537.520999999993</v>
      </c>
      <c r="C9" s="137">
        <f>RANK(B9,B$9:B$40,0)</f>
        <v>32</v>
      </c>
    </row>
    <row r="10" spans="1:9" x14ac:dyDescent="0.2">
      <c r="A10" s="137" t="s">
        <v>117</v>
      </c>
      <c r="B10" s="141">
        <v>108110.288</v>
      </c>
      <c r="C10" s="137">
        <f t="shared" ref="C10:C40" si="0">RANK(B10,B$9:B$40,0)</f>
        <v>31</v>
      </c>
    </row>
    <row r="11" spans="1:9" x14ac:dyDescent="0.2">
      <c r="A11" s="137" t="s">
        <v>108</v>
      </c>
      <c r="B11" s="141">
        <v>120415.54700000001</v>
      </c>
      <c r="C11" s="137">
        <f t="shared" si="0"/>
        <v>30</v>
      </c>
    </row>
    <row r="12" spans="1:9" x14ac:dyDescent="0.2">
      <c r="A12" s="137" t="s">
        <v>92</v>
      </c>
      <c r="B12" s="141">
        <v>155967.054</v>
      </c>
      <c r="C12" s="137">
        <f t="shared" si="0"/>
        <v>29</v>
      </c>
    </row>
    <row r="13" spans="1:9" x14ac:dyDescent="0.2">
      <c r="A13" s="137" t="s">
        <v>113</v>
      </c>
      <c r="B13" s="141">
        <v>174246.239</v>
      </c>
      <c r="C13" s="137">
        <f t="shared" si="0"/>
        <v>28</v>
      </c>
    </row>
    <row r="14" spans="1:9" x14ac:dyDescent="0.2">
      <c r="A14" s="137" t="s">
        <v>110</v>
      </c>
      <c r="B14" s="141">
        <v>201196.05</v>
      </c>
      <c r="C14" s="137">
        <f t="shared" si="0"/>
        <v>27</v>
      </c>
    </row>
    <row r="15" spans="1:9" x14ac:dyDescent="0.2">
      <c r="A15" s="137" t="s">
        <v>105</v>
      </c>
      <c r="B15" s="141">
        <v>201299.745</v>
      </c>
      <c r="C15" s="137">
        <f t="shared" si="0"/>
        <v>26</v>
      </c>
    </row>
    <row r="16" spans="1:9" x14ac:dyDescent="0.2">
      <c r="A16" s="137" t="s">
        <v>97</v>
      </c>
      <c r="B16" s="141">
        <v>232547.255</v>
      </c>
      <c r="C16" s="137">
        <f t="shared" si="0"/>
        <v>25</v>
      </c>
    </row>
    <row r="17" spans="1:3" x14ac:dyDescent="0.2">
      <c r="A17" s="137" t="s">
        <v>106</v>
      </c>
      <c r="B17" s="141">
        <v>242952.94200000001</v>
      </c>
      <c r="C17" s="137">
        <f t="shared" si="0"/>
        <v>24</v>
      </c>
    </row>
    <row r="18" spans="1:3" x14ac:dyDescent="0.2">
      <c r="A18" s="137" t="s">
        <v>118</v>
      </c>
      <c r="B18" s="141">
        <v>258936.101</v>
      </c>
      <c r="C18" s="137">
        <f t="shared" si="0"/>
        <v>23</v>
      </c>
    </row>
    <row r="19" spans="1:3" x14ac:dyDescent="0.2">
      <c r="A19" s="137" t="s">
        <v>96</v>
      </c>
      <c r="B19" s="141">
        <v>262170.23800000001</v>
      </c>
      <c r="C19" s="137">
        <f t="shared" si="0"/>
        <v>22</v>
      </c>
    </row>
    <row r="20" spans="1:3" x14ac:dyDescent="0.2">
      <c r="A20" s="137" t="s">
        <v>102</v>
      </c>
      <c r="B20" s="141">
        <v>272561.29700000002</v>
      </c>
      <c r="C20" s="137">
        <f t="shared" si="0"/>
        <v>21</v>
      </c>
    </row>
    <row r="21" spans="1:3" x14ac:dyDescent="0.2">
      <c r="A21" s="137" t="s">
        <v>93</v>
      </c>
      <c r="B21" s="141">
        <v>276850.55200000003</v>
      </c>
      <c r="C21" s="137">
        <f t="shared" si="0"/>
        <v>20</v>
      </c>
    </row>
    <row r="22" spans="1:3" x14ac:dyDescent="0.2">
      <c r="A22" s="137" t="s">
        <v>111</v>
      </c>
      <c r="B22" s="141">
        <v>288571.66100000002</v>
      </c>
      <c r="C22" s="137">
        <f t="shared" si="0"/>
        <v>19</v>
      </c>
    </row>
    <row r="23" spans="1:3" x14ac:dyDescent="0.2">
      <c r="A23" s="137" t="s">
        <v>99</v>
      </c>
      <c r="B23" s="141">
        <v>374094.011</v>
      </c>
      <c r="C23" s="137">
        <f t="shared" si="0"/>
        <v>18</v>
      </c>
    </row>
    <row r="24" spans="1:3" x14ac:dyDescent="0.2">
      <c r="A24" s="137" t="s">
        <v>120</v>
      </c>
      <c r="B24" s="141">
        <v>395849.29300000001</v>
      </c>
      <c r="C24" s="137">
        <f t="shared" si="0"/>
        <v>17</v>
      </c>
    </row>
    <row r="25" spans="1:3" x14ac:dyDescent="0.2">
      <c r="A25" s="137" t="s">
        <v>124</v>
      </c>
      <c r="B25" s="141">
        <v>413808.11800000002</v>
      </c>
      <c r="C25" s="137">
        <f t="shared" si="0"/>
        <v>16</v>
      </c>
    </row>
    <row r="26" spans="1:3" x14ac:dyDescent="0.2">
      <c r="A26" s="137" t="s">
        <v>122</v>
      </c>
      <c r="B26" s="141">
        <v>430351.92599999998</v>
      </c>
      <c r="C26" s="137">
        <f t="shared" si="0"/>
        <v>15</v>
      </c>
    </row>
    <row r="27" spans="1:3" x14ac:dyDescent="0.2">
      <c r="A27" s="137" t="s">
        <v>91</v>
      </c>
      <c r="B27" s="141">
        <v>463733.20799999998</v>
      </c>
      <c r="C27" s="137">
        <f t="shared" si="0"/>
        <v>14</v>
      </c>
    </row>
    <row r="28" spans="1:3" x14ac:dyDescent="0.2">
      <c r="A28" s="137" t="s">
        <v>109</v>
      </c>
      <c r="B28" s="141">
        <v>500964.94699999999</v>
      </c>
      <c r="C28" s="137">
        <f t="shared" si="0"/>
        <v>13</v>
      </c>
    </row>
    <row r="29" spans="1:3" x14ac:dyDescent="0.2">
      <c r="A29" s="137" t="s">
        <v>94</v>
      </c>
      <c r="B29" s="141">
        <v>528896.04</v>
      </c>
      <c r="C29" s="137">
        <f t="shared" si="0"/>
        <v>12</v>
      </c>
    </row>
    <row r="30" spans="1:3" x14ac:dyDescent="0.2">
      <c r="A30" s="137" t="s">
        <v>115</v>
      </c>
      <c r="B30" s="141">
        <v>557853.09100000001</v>
      </c>
      <c r="C30" s="137">
        <f t="shared" si="0"/>
        <v>11</v>
      </c>
    </row>
    <row r="31" spans="1:3" x14ac:dyDescent="0.2">
      <c r="A31" s="137" t="s">
        <v>116</v>
      </c>
      <c r="B31" s="141">
        <v>567395.31000000006</v>
      </c>
      <c r="C31" s="137">
        <f t="shared" si="0"/>
        <v>10</v>
      </c>
    </row>
    <row r="32" spans="1:3" x14ac:dyDescent="0.2">
      <c r="A32" s="137" t="s">
        <v>100</v>
      </c>
      <c r="B32" s="141">
        <v>578668.79</v>
      </c>
      <c r="C32" s="137">
        <f t="shared" si="0"/>
        <v>9</v>
      </c>
    </row>
    <row r="33" spans="1:3" x14ac:dyDescent="0.2">
      <c r="A33" s="137" t="s">
        <v>107</v>
      </c>
      <c r="B33" s="141">
        <v>601167.72600000002</v>
      </c>
      <c r="C33" s="137">
        <f t="shared" si="0"/>
        <v>8</v>
      </c>
    </row>
    <row r="34" spans="1:3" x14ac:dyDescent="0.2">
      <c r="A34" s="137" t="s">
        <v>125</v>
      </c>
      <c r="B34" s="141">
        <v>621735.14</v>
      </c>
      <c r="C34" s="137">
        <f t="shared" si="0"/>
        <v>7</v>
      </c>
    </row>
    <row r="35" spans="1:3" x14ac:dyDescent="0.2">
      <c r="A35" s="137" t="s">
        <v>98</v>
      </c>
      <c r="B35" s="141">
        <v>729919.38899999997</v>
      </c>
      <c r="C35" s="137">
        <f t="shared" si="0"/>
        <v>6</v>
      </c>
    </row>
    <row r="36" spans="1:3" x14ac:dyDescent="0.2">
      <c r="A36" s="137" t="s">
        <v>126</v>
      </c>
      <c r="B36" s="141">
        <v>815080.51100000006</v>
      </c>
      <c r="C36" s="137">
        <f t="shared" si="0"/>
        <v>5</v>
      </c>
    </row>
    <row r="37" spans="1:3" x14ac:dyDescent="0.2">
      <c r="A37" s="137" t="s">
        <v>101</v>
      </c>
      <c r="B37" s="144">
        <v>1226570.1410000001</v>
      </c>
      <c r="C37" s="137">
        <f t="shared" si="0"/>
        <v>4</v>
      </c>
    </row>
    <row r="38" spans="1:3" x14ac:dyDescent="0.2">
      <c r="A38" s="137" t="s">
        <v>119</v>
      </c>
      <c r="B38" s="141">
        <v>1324742.9650000001</v>
      </c>
      <c r="C38" s="137">
        <f t="shared" si="0"/>
        <v>3</v>
      </c>
    </row>
    <row r="39" spans="1:3" x14ac:dyDescent="0.2">
      <c r="A39" s="137" t="s">
        <v>95</v>
      </c>
      <c r="B39" s="141">
        <v>1584063.7849999999</v>
      </c>
      <c r="C39" s="137">
        <f t="shared" si="0"/>
        <v>2</v>
      </c>
    </row>
    <row r="40" spans="1:3" x14ac:dyDescent="0.2">
      <c r="A40" s="137" t="s">
        <v>103</v>
      </c>
      <c r="B40" s="141">
        <v>3129179.8769999999</v>
      </c>
      <c r="C40" s="137">
        <f t="shared" si="0"/>
        <v>1</v>
      </c>
    </row>
    <row r="41" spans="1:3" x14ac:dyDescent="0.2">
      <c r="A41" s="137" t="s">
        <v>123</v>
      </c>
      <c r="B41" s="145">
        <v>17739436.758000001</v>
      </c>
    </row>
  </sheetData>
  <mergeCells count="1">
    <mergeCell ref="H1:I1"/>
  </mergeCells>
  <hyperlinks>
    <hyperlink ref="H1:I1" location="Index!A1" display="Regresar al Índic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sheetPr>
  <dimension ref="A1:I39"/>
  <sheetViews>
    <sheetView workbookViewId="0">
      <selection activeCell="D10" sqref="D10"/>
    </sheetView>
  </sheetViews>
  <sheetFormatPr baseColWidth="10" defaultColWidth="11.42578125" defaultRowHeight="12.75" x14ac:dyDescent="0.2"/>
  <cols>
    <col min="1" max="1" width="22.7109375" style="137" customWidth="1"/>
    <col min="2" max="2" width="22" style="137" customWidth="1"/>
    <col min="3" max="3" width="19.28515625" style="137" customWidth="1"/>
    <col min="4" max="4" width="26.5703125" style="137" customWidth="1"/>
    <col min="5" max="16384" width="11.42578125" style="137"/>
  </cols>
  <sheetData>
    <row r="1" spans="1:9" ht="15" x14ac:dyDescent="0.25">
      <c r="A1" s="316" t="s">
        <v>1189</v>
      </c>
      <c r="H1" s="330" t="s">
        <v>133</v>
      </c>
      <c r="I1" s="330"/>
    </row>
    <row r="2" spans="1:9" x14ac:dyDescent="0.2">
      <c r="A2" s="2" t="s">
        <v>855</v>
      </c>
    </row>
    <row r="3" spans="1:9" x14ac:dyDescent="0.2">
      <c r="A3" s="2" t="s">
        <v>857</v>
      </c>
    </row>
    <row r="6" spans="1:9" x14ac:dyDescent="0.2">
      <c r="A6" s="248" t="s">
        <v>209</v>
      </c>
      <c r="B6" s="19">
        <v>2017</v>
      </c>
      <c r="C6" s="19">
        <v>2018</v>
      </c>
      <c r="D6" s="248" t="s">
        <v>851</v>
      </c>
    </row>
    <row r="7" spans="1:9" x14ac:dyDescent="0.2">
      <c r="A7" s="137" t="s">
        <v>123</v>
      </c>
      <c r="B7" s="118">
        <v>17370528.302999999</v>
      </c>
      <c r="C7" s="118">
        <v>17739436.758000001</v>
      </c>
      <c r="D7" s="140">
        <f>(C7/B7)-1</f>
        <v>2.1237607087418731E-2</v>
      </c>
    </row>
    <row r="8" spans="1:9" x14ac:dyDescent="0.2">
      <c r="A8" s="137" t="s">
        <v>97</v>
      </c>
      <c r="B8" s="118">
        <v>224991.63099999999</v>
      </c>
      <c r="C8" s="118">
        <v>232547.255</v>
      </c>
      <c r="D8" s="140">
        <f t="shared" ref="D8:D39" si="0">(C8/B8)-1</f>
        <v>3.3581800204826262E-2</v>
      </c>
    </row>
    <row r="9" spans="1:9" x14ac:dyDescent="0.2">
      <c r="A9" s="137" t="s">
        <v>115</v>
      </c>
      <c r="B9" s="118">
        <v>545081.86899999995</v>
      </c>
      <c r="C9" s="118">
        <v>557853.09100000001</v>
      </c>
      <c r="D9" s="140">
        <f t="shared" si="0"/>
        <v>2.3429915259206791E-2</v>
      </c>
    </row>
    <row r="10" spans="1:9" x14ac:dyDescent="0.2">
      <c r="A10" s="137" t="s">
        <v>113</v>
      </c>
      <c r="B10" s="118">
        <v>148655.84700000001</v>
      </c>
      <c r="C10" s="118">
        <v>174246.239</v>
      </c>
      <c r="D10" s="140">
        <f t="shared" si="0"/>
        <v>0.17214521000307492</v>
      </c>
    </row>
    <row r="11" spans="1:9" x14ac:dyDescent="0.2">
      <c r="A11" s="137" t="s">
        <v>94</v>
      </c>
      <c r="B11" s="118">
        <v>537722.196</v>
      </c>
      <c r="C11" s="118">
        <v>528896.04</v>
      </c>
      <c r="D11" s="140">
        <f t="shared" si="0"/>
        <v>-1.6413970012128631E-2</v>
      </c>
    </row>
    <row r="12" spans="1:9" x14ac:dyDescent="0.2">
      <c r="A12" s="137" t="s">
        <v>125</v>
      </c>
      <c r="B12" s="118">
        <v>613737.77500000002</v>
      </c>
      <c r="C12" s="118">
        <v>621735.14</v>
      </c>
      <c r="D12" s="140">
        <f t="shared" si="0"/>
        <v>1.3030589489134714E-2</v>
      </c>
    </row>
    <row r="13" spans="1:9" x14ac:dyDescent="0.2">
      <c r="A13" s="137" t="s">
        <v>117</v>
      </c>
      <c r="B13" s="118">
        <v>105464.29</v>
      </c>
      <c r="C13" s="118">
        <v>108110.288</v>
      </c>
      <c r="D13" s="140">
        <f t="shared" si="0"/>
        <v>2.508904198757711E-2</v>
      </c>
    </row>
    <row r="14" spans="1:9" x14ac:dyDescent="0.2">
      <c r="A14" s="137" t="s">
        <v>93</v>
      </c>
      <c r="B14" s="118">
        <v>282833.40299999999</v>
      </c>
      <c r="C14" s="118">
        <v>276850.55200000003</v>
      </c>
      <c r="D14" s="140">
        <f t="shared" si="0"/>
        <v>-2.1153268802553638E-2</v>
      </c>
    </row>
    <row r="15" spans="1:9" x14ac:dyDescent="0.2">
      <c r="A15" s="137" t="s">
        <v>116</v>
      </c>
      <c r="B15" s="118">
        <v>558439.59600000002</v>
      </c>
      <c r="C15" s="118">
        <v>567395.31000000006</v>
      </c>
      <c r="D15" s="140">
        <f t="shared" si="0"/>
        <v>1.6037032588928524E-2</v>
      </c>
    </row>
    <row r="16" spans="1:9" x14ac:dyDescent="0.2">
      <c r="A16" s="137" t="s">
        <v>103</v>
      </c>
      <c r="B16" s="118">
        <v>3046955.9249999998</v>
      </c>
      <c r="C16" s="118">
        <v>3129179.8769999999</v>
      </c>
      <c r="D16" s="140">
        <f t="shared" si="0"/>
        <v>2.6985605969997772E-2</v>
      </c>
    </row>
    <row r="17" spans="1:4" x14ac:dyDescent="0.2">
      <c r="A17" s="137" t="s">
        <v>110</v>
      </c>
      <c r="B17" s="118">
        <v>199507.56</v>
      </c>
      <c r="C17" s="118">
        <v>201196.05</v>
      </c>
      <c r="D17" s="140">
        <f t="shared" si="0"/>
        <v>8.4632883084729826E-3</v>
      </c>
    </row>
    <row r="18" spans="1:4" x14ac:dyDescent="0.2">
      <c r="A18" s="137" t="s">
        <v>98</v>
      </c>
      <c r="B18" s="118">
        <v>721583.58200000005</v>
      </c>
      <c r="C18" s="118">
        <v>729919.38899999997</v>
      </c>
      <c r="D18" s="140">
        <f t="shared" si="0"/>
        <v>1.1552101804888304E-2</v>
      </c>
    </row>
    <row r="19" spans="1:4" x14ac:dyDescent="0.2">
      <c r="A19" s="137" t="s">
        <v>106</v>
      </c>
      <c r="B19" s="118">
        <v>235931.00700000001</v>
      </c>
      <c r="C19" s="118">
        <v>242952.94200000001</v>
      </c>
      <c r="D19" s="140">
        <f t="shared" si="0"/>
        <v>2.9762662777088833E-2</v>
      </c>
    </row>
    <row r="20" spans="1:4" x14ac:dyDescent="0.2">
      <c r="A20" s="137" t="s">
        <v>102</v>
      </c>
      <c r="B20" s="118">
        <v>264114.69300000003</v>
      </c>
      <c r="C20" s="118">
        <v>272561.29700000002</v>
      </c>
      <c r="D20" s="140">
        <f t="shared" si="0"/>
        <v>3.1980818272764555E-2</v>
      </c>
    </row>
    <row r="21" spans="1:4" x14ac:dyDescent="0.2">
      <c r="A21" s="137" t="s">
        <v>101</v>
      </c>
      <c r="B21" s="118">
        <v>1192385.6510000001</v>
      </c>
      <c r="C21" s="118">
        <v>1226570.1410000001</v>
      </c>
      <c r="D21" s="140">
        <f t="shared" si="0"/>
        <v>2.8668988067183543E-2</v>
      </c>
    </row>
    <row r="22" spans="1:4" x14ac:dyDescent="0.2">
      <c r="A22" s="137" t="s">
        <v>170</v>
      </c>
      <c r="B22" s="118">
        <v>1542591.568</v>
      </c>
      <c r="C22" s="118">
        <v>1584063.7849999999</v>
      </c>
      <c r="D22" s="140">
        <f t="shared" si="0"/>
        <v>2.688476837311482E-2</v>
      </c>
    </row>
    <row r="23" spans="1:4" x14ac:dyDescent="0.2">
      <c r="A23" s="137" t="s">
        <v>122</v>
      </c>
      <c r="B23" s="118">
        <v>422124.7</v>
      </c>
      <c r="C23" s="118">
        <v>430351.92599999998</v>
      </c>
      <c r="D23" s="140">
        <f t="shared" si="0"/>
        <v>1.9490036948797362E-2</v>
      </c>
    </row>
    <row r="24" spans="1:4" x14ac:dyDescent="0.2">
      <c r="A24" s="137" t="s">
        <v>105</v>
      </c>
      <c r="B24" s="118">
        <v>202253.571</v>
      </c>
      <c r="C24" s="118">
        <v>201299.745</v>
      </c>
      <c r="D24" s="140">
        <f t="shared" si="0"/>
        <v>-4.7159908983758214E-3</v>
      </c>
    </row>
    <row r="25" spans="1:4" x14ac:dyDescent="0.2">
      <c r="A25" s="137" t="s">
        <v>108</v>
      </c>
      <c r="B25" s="118">
        <v>121602.292</v>
      </c>
      <c r="C25" s="118">
        <v>120415.54700000001</v>
      </c>
      <c r="D25" s="140">
        <f t="shared" si="0"/>
        <v>-9.759232169735732E-3</v>
      </c>
    </row>
    <row r="26" spans="1:4" x14ac:dyDescent="0.2">
      <c r="A26" s="137" t="s">
        <v>119</v>
      </c>
      <c r="B26" s="118">
        <v>1278690.6159999999</v>
      </c>
      <c r="C26" s="118">
        <v>1324742.9650000001</v>
      </c>
      <c r="D26" s="140">
        <f t="shared" si="0"/>
        <v>3.6015239670766697E-2</v>
      </c>
    </row>
    <row r="27" spans="1:4" x14ac:dyDescent="0.2">
      <c r="A27" s="137" t="s">
        <v>96</v>
      </c>
      <c r="B27" s="118">
        <v>250441.891</v>
      </c>
      <c r="C27" s="118">
        <v>262170.23800000001</v>
      </c>
      <c r="D27" s="140">
        <f t="shared" si="0"/>
        <v>4.6830611896314212E-2</v>
      </c>
    </row>
    <row r="28" spans="1:4" x14ac:dyDescent="0.2">
      <c r="A28" s="137" t="s">
        <v>107</v>
      </c>
      <c r="B28" s="118">
        <v>587299.17200000002</v>
      </c>
      <c r="C28" s="118">
        <v>601167.72600000002</v>
      </c>
      <c r="D28" s="140">
        <f t="shared" si="0"/>
        <v>2.3614121492410378E-2</v>
      </c>
    </row>
    <row r="29" spans="1:4" x14ac:dyDescent="0.2">
      <c r="A29" s="137" t="s">
        <v>124</v>
      </c>
      <c r="B29" s="118">
        <v>401850.47100000002</v>
      </c>
      <c r="C29" s="118">
        <v>413808.11800000002</v>
      </c>
      <c r="D29" s="140">
        <f t="shared" si="0"/>
        <v>2.9756458839636402E-2</v>
      </c>
    </row>
    <row r="30" spans="1:4" x14ac:dyDescent="0.2">
      <c r="A30" s="137" t="s">
        <v>111</v>
      </c>
      <c r="B30" s="118">
        <v>274581.26500000001</v>
      </c>
      <c r="C30" s="118">
        <v>288571.66100000002</v>
      </c>
      <c r="D30" s="140">
        <f t="shared" si="0"/>
        <v>5.0951750113031213E-2</v>
      </c>
    </row>
    <row r="31" spans="1:4" x14ac:dyDescent="0.2">
      <c r="A31" s="137" t="s">
        <v>99</v>
      </c>
      <c r="B31" s="118">
        <v>358909.59</v>
      </c>
      <c r="C31" s="118">
        <v>374094.011</v>
      </c>
      <c r="D31" s="140">
        <f t="shared" si="0"/>
        <v>4.2307091877929359E-2</v>
      </c>
    </row>
    <row r="32" spans="1:4" x14ac:dyDescent="0.2">
      <c r="A32" s="137" t="s">
        <v>120</v>
      </c>
      <c r="B32" s="118">
        <v>385283.092</v>
      </c>
      <c r="C32" s="118">
        <v>395849.29300000001</v>
      </c>
      <c r="D32" s="140">
        <f t="shared" si="0"/>
        <v>2.7424512571135651E-2</v>
      </c>
    </row>
    <row r="33" spans="1:4" x14ac:dyDescent="0.2">
      <c r="A33" s="137" t="s">
        <v>100</v>
      </c>
      <c r="B33" s="118">
        <v>572012.56700000004</v>
      </c>
      <c r="C33" s="118">
        <v>578668.79</v>
      </c>
      <c r="D33" s="140">
        <f t="shared" si="0"/>
        <v>1.1636497839391025E-2</v>
      </c>
    </row>
    <row r="34" spans="1:4" x14ac:dyDescent="0.2">
      <c r="A34" s="137" t="s">
        <v>91</v>
      </c>
      <c r="B34" s="118">
        <v>505141.84899999999</v>
      </c>
      <c r="C34" s="118">
        <v>463733.20799999998</v>
      </c>
      <c r="D34" s="140">
        <f t="shared" si="0"/>
        <v>-8.197428322752176E-2</v>
      </c>
    </row>
    <row r="35" spans="1:4" x14ac:dyDescent="0.2">
      <c r="A35" s="137" t="s">
        <v>109</v>
      </c>
      <c r="B35" s="118">
        <v>490025.603</v>
      </c>
      <c r="C35" s="118">
        <v>500964.94699999999</v>
      </c>
      <c r="D35" s="140">
        <f t="shared" si="0"/>
        <v>2.2324025383628765E-2</v>
      </c>
    </row>
    <row r="36" spans="1:4" x14ac:dyDescent="0.2">
      <c r="A36" s="137" t="s">
        <v>114</v>
      </c>
      <c r="B36" s="118">
        <v>96251.254000000001</v>
      </c>
      <c r="C36" s="118">
        <v>99537.520999999993</v>
      </c>
      <c r="D36" s="140">
        <f t="shared" si="0"/>
        <v>3.4142588937075002E-2</v>
      </c>
    </row>
    <row r="37" spans="1:4" x14ac:dyDescent="0.2">
      <c r="A37" s="137" t="s">
        <v>126</v>
      </c>
      <c r="B37" s="118">
        <v>797002.13800000004</v>
      </c>
      <c r="C37" s="118">
        <v>815080.51100000006</v>
      </c>
      <c r="D37" s="140">
        <f t="shared" si="0"/>
        <v>2.2682966755102951E-2</v>
      </c>
    </row>
    <row r="38" spans="1:4" x14ac:dyDescent="0.2">
      <c r="A38" s="137" t="s">
        <v>118</v>
      </c>
      <c r="B38" s="118">
        <v>250889.20699999999</v>
      </c>
      <c r="C38" s="118">
        <v>258936.101</v>
      </c>
      <c r="D38" s="140">
        <f t="shared" si="0"/>
        <v>3.2073496091045373E-2</v>
      </c>
    </row>
    <row r="39" spans="1:4" x14ac:dyDescent="0.2">
      <c r="A39" s="137" t="s">
        <v>92</v>
      </c>
      <c r="B39" s="118">
        <v>156172.432</v>
      </c>
      <c r="C39" s="118">
        <v>155967.054</v>
      </c>
      <c r="D39" s="140">
        <f t="shared" si="0"/>
        <v>-1.3150720480551437E-3</v>
      </c>
    </row>
  </sheetData>
  <mergeCells count="1">
    <mergeCell ref="H1:I1"/>
  </mergeCells>
  <hyperlinks>
    <hyperlink ref="H1:I1" location="Index!A1" display="Regresar al Í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J17"/>
  <sheetViews>
    <sheetView workbookViewId="0">
      <selection activeCell="C27" sqref="C27"/>
    </sheetView>
  </sheetViews>
  <sheetFormatPr baseColWidth="10" defaultColWidth="11.42578125" defaultRowHeight="12.75" x14ac:dyDescent="0.2"/>
  <cols>
    <col min="1" max="1" width="11.42578125" style="51"/>
    <col min="2" max="2" width="14.28515625" style="51" customWidth="1"/>
    <col min="3" max="3" width="15.7109375" style="51" customWidth="1"/>
    <col min="4" max="16384" width="11.42578125" style="51"/>
  </cols>
  <sheetData>
    <row r="1" spans="1:10" ht="15" x14ac:dyDescent="0.25">
      <c r="A1" s="317" t="s">
        <v>1023</v>
      </c>
      <c r="H1" s="330" t="s">
        <v>133</v>
      </c>
      <c r="I1" s="330"/>
    </row>
    <row r="2" spans="1:10" x14ac:dyDescent="0.2">
      <c r="A2" s="51" t="s">
        <v>835</v>
      </c>
    </row>
    <row r="3" spans="1:10" x14ac:dyDescent="0.2">
      <c r="A3" s="51" t="s">
        <v>836</v>
      </c>
    </row>
    <row r="4" spans="1:10" x14ac:dyDescent="0.2">
      <c r="A4" s="51" t="s">
        <v>837</v>
      </c>
    </row>
    <row r="6" spans="1:10" ht="25.5" customHeight="1" x14ac:dyDescent="0.2">
      <c r="A6" s="332" t="s">
        <v>838</v>
      </c>
      <c r="B6" s="333" t="s">
        <v>839</v>
      </c>
      <c r="C6" s="332"/>
      <c r="D6" s="333" t="s">
        <v>622</v>
      </c>
      <c r="E6" s="332"/>
      <c r="F6" s="334" t="s">
        <v>840</v>
      </c>
      <c r="G6" s="335"/>
      <c r="I6" s="58"/>
    </row>
    <row r="7" spans="1:10" x14ac:dyDescent="0.2">
      <c r="A7" s="332"/>
      <c r="B7" s="275" t="s">
        <v>841</v>
      </c>
      <c r="C7" s="276" t="s">
        <v>101</v>
      </c>
      <c r="D7" s="275" t="s">
        <v>841</v>
      </c>
      <c r="E7" s="276" t="s">
        <v>101</v>
      </c>
      <c r="F7" s="275" t="s">
        <v>841</v>
      </c>
      <c r="G7" s="275" t="s">
        <v>101</v>
      </c>
      <c r="I7" s="59"/>
      <c r="J7" s="60"/>
    </row>
    <row r="8" spans="1:10" x14ac:dyDescent="0.2">
      <c r="A8" s="336" t="s">
        <v>832</v>
      </c>
      <c r="B8" s="61">
        <v>20654</v>
      </c>
      <c r="C8" s="62">
        <v>2102</v>
      </c>
      <c r="D8" s="61">
        <v>1690601</v>
      </c>
      <c r="E8" s="62">
        <v>132077</v>
      </c>
      <c r="F8" s="61">
        <v>2405619</v>
      </c>
      <c r="G8" s="61">
        <v>181253</v>
      </c>
      <c r="I8" s="59"/>
      <c r="J8" s="60"/>
    </row>
    <row r="9" spans="1:10" x14ac:dyDescent="0.2">
      <c r="A9" s="336"/>
      <c r="B9" s="63">
        <v>3.5000000000000003E-2</v>
      </c>
      <c r="C9" s="64">
        <v>5.8999999999999997E-2</v>
      </c>
      <c r="D9" s="63">
        <v>0.25800000000000001</v>
      </c>
      <c r="E9" s="64">
        <v>0.26100000000000001</v>
      </c>
      <c r="F9" s="63">
        <v>0.218</v>
      </c>
      <c r="G9" s="63">
        <v>0.25800000000000001</v>
      </c>
      <c r="I9" s="59"/>
      <c r="J9" s="60"/>
    </row>
    <row r="10" spans="1:10" x14ac:dyDescent="0.2">
      <c r="A10" s="336" t="s">
        <v>275</v>
      </c>
      <c r="B10" s="65">
        <v>82503</v>
      </c>
      <c r="C10" s="66">
        <v>7139</v>
      </c>
      <c r="D10" s="65">
        <v>1165543</v>
      </c>
      <c r="E10" s="66">
        <v>105296</v>
      </c>
      <c r="F10" s="65">
        <v>2223312</v>
      </c>
      <c r="G10" s="65">
        <v>204154</v>
      </c>
      <c r="I10" s="59"/>
      <c r="J10" s="60"/>
    </row>
    <row r="11" spans="1:10" x14ac:dyDescent="0.2">
      <c r="A11" s="336"/>
      <c r="B11" s="67">
        <v>3.6999999999999998E-2</v>
      </c>
      <c r="C11" s="68">
        <v>4.4999999999999998E-2</v>
      </c>
      <c r="D11" s="67">
        <v>0.157</v>
      </c>
      <c r="E11" s="68">
        <v>0.17199999999999999</v>
      </c>
      <c r="F11" s="67">
        <v>0.27100000000000002</v>
      </c>
      <c r="G11" s="67">
        <v>0.29299999999999998</v>
      </c>
      <c r="I11" s="59"/>
      <c r="J11" s="60"/>
    </row>
    <row r="12" spans="1:10" x14ac:dyDescent="0.2">
      <c r="A12" s="336" t="s">
        <v>833</v>
      </c>
      <c r="B12" s="61">
        <v>85979</v>
      </c>
      <c r="C12" s="62">
        <v>6711</v>
      </c>
      <c r="D12" s="61">
        <v>1886284</v>
      </c>
      <c r="E12" s="62">
        <v>162344</v>
      </c>
      <c r="F12" s="61">
        <v>1235542</v>
      </c>
      <c r="G12" s="61">
        <v>80031</v>
      </c>
      <c r="I12" s="59"/>
    </row>
    <row r="13" spans="1:10" x14ac:dyDescent="0.2">
      <c r="A13" s="336"/>
      <c r="B13" s="63">
        <v>4.5999999999999999E-2</v>
      </c>
      <c r="C13" s="64">
        <v>0.05</v>
      </c>
      <c r="D13" s="63">
        <v>0.19800000000000001</v>
      </c>
      <c r="E13" s="64">
        <v>0.221</v>
      </c>
      <c r="F13" s="63">
        <v>0.36499999999999999</v>
      </c>
      <c r="G13" s="63">
        <v>0.35299999999999998</v>
      </c>
    </row>
    <row r="14" spans="1:10" x14ac:dyDescent="0.2">
      <c r="A14" s="336" t="s">
        <v>842</v>
      </c>
      <c r="B14" s="65">
        <v>14102</v>
      </c>
      <c r="C14" s="66">
        <v>1007</v>
      </c>
      <c r="D14" s="65">
        <v>756410</v>
      </c>
      <c r="E14" s="66">
        <v>72877</v>
      </c>
      <c r="F14" s="65">
        <v>752841</v>
      </c>
      <c r="G14" s="65">
        <v>56502</v>
      </c>
    </row>
    <row r="15" spans="1:10" x14ac:dyDescent="0.2">
      <c r="A15" s="336"/>
      <c r="B15" s="67">
        <v>0.14699999999999999</v>
      </c>
      <c r="C15" s="68">
        <v>0.187</v>
      </c>
      <c r="D15" s="67">
        <v>0.249</v>
      </c>
      <c r="E15" s="68">
        <v>0.39700000000000002</v>
      </c>
      <c r="F15" s="67">
        <v>0.246</v>
      </c>
      <c r="G15" s="67">
        <v>0.23599999999999999</v>
      </c>
    </row>
    <row r="16" spans="1:10" x14ac:dyDescent="0.2">
      <c r="A16" s="331" t="s">
        <v>128</v>
      </c>
      <c r="B16" s="61">
        <v>203238</v>
      </c>
      <c r="C16" s="62">
        <v>16959</v>
      </c>
      <c r="D16" s="61">
        <v>5498838</v>
      </c>
      <c r="E16" s="62">
        <v>472594</v>
      </c>
      <c r="F16" s="61">
        <v>6617314</v>
      </c>
      <c r="G16" s="61">
        <v>521941</v>
      </c>
    </row>
    <row r="17" spans="1:7" x14ac:dyDescent="0.2">
      <c r="A17" s="331"/>
      <c r="B17" s="63">
        <v>4.2999999999999997E-2</v>
      </c>
      <c r="C17" s="64">
        <v>5.0999999999999997E-2</v>
      </c>
      <c r="D17" s="63">
        <v>0.20699999999999999</v>
      </c>
      <c r="E17" s="64">
        <v>0.23200000000000001</v>
      </c>
      <c r="F17" s="63">
        <v>0.25800000000000001</v>
      </c>
      <c r="G17" s="63">
        <v>0.28000000000000003</v>
      </c>
    </row>
  </sheetData>
  <mergeCells count="10">
    <mergeCell ref="H1:I1"/>
    <mergeCell ref="A16:A17"/>
    <mergeCell ref="A6:A7"/>
    <mergeCell ref="B6:C6"/>
    <mergeCell ref="D6:E6"/>
    <mergeCell ref="F6:G6"/>
    <mergeCell ref="A8:A9"/>
    <mergeCell ref="A10:A11"/>
    <mergeCell ref="A12:A13"/>
    <mergeCell ref="A14:A15"/>
  </mergeCells>
  <hyperlinks>
    <hyperlink ref="H1:I1" location="Index!A1" display="Regresar al Índic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FF0000"/>
  </sheetPr>
  <dimension ref="A1:I38"/>
  <sheetViews>
    <sheetView workbookViewId="0">
      <selection activeCell="H1" sqref="H1:I1"/>
    </sheetView>
  </sheetViews>
  <sheetFormatPr baseColWidth="10" defaultColWidth="11.42578125" defaultRowHeight="12.75" x14ac:dyDescent="0.2"/>
  <cols>
    <col min="1" max="1" width="24.140625" style="137" customWidth="1"/>
    <col min="2" max="2" width="43.5703125" style="137" customWidth="1"/>
    <col min="3" max="3" width="11.42578125" style="137"/>
    <col min="4" max="4" width="20" style="137" customWidth="1"/>
    <col min="5" max="16384" width="11.42578125" style="137"/>
  </cols>
  <sheetData>
    <row r="1" spans="1:9" ht="15" x14ac:dyDescent="0.25">
      <c r="A1" s="316" t="s">
        <v>1078</v>
      </c>
      <c r="H1" s="330" t="s">
        <v>133</v>
      </c>
      <c r="I1" s="330"/>
    </row>
    <row r="2" spans="1:9" x14ac:dyDescent="0.2">
      <c r="A2" s="2" t="s">
        <v>855</v>
      </c>
    </row>
    <row r="3" spans="1:9" x14ac:dyDescent="0.2">
      <c r="A3" s="2" t="s">
        <v>858</v>
      </c>
    </row>
    <row r="6" spans="1:9" x14ac:dyDescent="0.2">
      <c r="A6" s="248" t="s">
        <v>121</v>
      </c>
      <c r="B6" s="249" t="s">
        <v>647</v>
      </c>
    </row>
    <row r="7" spans="1:9" x14ac:dyDescent="0.2">
      <c r="A7" s="137" t="s">
        <v>114</v>
      </c>
      <c r="B7" s="138">
        <v>5.6110868883766157E-3</v>
      </c>
    </row>
    <row r="8" spans="1:9" x14ac:dyDescent="0.2">
      <c r="A8" s="137" t="s">
        <v>117</v>
      </c>
      <c r="B8" s="138">
        <v>6.0943472712708998E-3</v>
      </c>
    </row>
    <row r="9" spans="1:9" x14ac:dyDescent="0.2">
      <c r="A9" s="137" t="s">
        <v>108</v>
      </c>
      <c r="B9" s="138">
        <v>6.7880141090554012E-3</v>
      </c>
    </row>
    <row r="10" spans="1:9" x14ac:dyDescent="0.2">
      <c r="A10" s="137" t="s">
        <v>92</v>
      </c>
      <c r="B10" s="138">
        <v>8.7921085729885488E-3</v>
      </c>
    </row>
    <row r="11" spans="1:9" x14ac:dyDescent="0.2">
      <c r="A11" s="137" t="s">
        <v>113</v>
      </c>
      <c r="B11" s="138">
        <v>9.822535031808138E-3</v>
      </c>
    </row>
    <row r="12" spans="1:9" x14ac:dyDescent="0.2">
      <c r="A12" s="137" t="s">
        <v>110</v>
      </c>
      <c r="B12" s="138">
        <v>1.1341738339536968E-2</v>
      </c>
    </row>
    <row r="13" spans="1:9" x14ac:dyDescent="0.2">
      <c r="A13" s="137" t="s">
        <v>105</v>
      </c>
      <c r="B13" s="138">
        <v>1.1347583790067027E-2</v>
      </c>
    </row>
    <row r="14" spans="1:9" x14ac:dyDescent="0.2">
      <c r="A14" s="137" t="s">
        <v>97</v>
      </c>
      <c r="B14" s="138">
        <v>1.3109055161806507E-2</v>
      </c>
    </row>
    <row r="15" spans="1:9" x14ac:dyDescent="0.2">
      <c r="A15" s="137" t="s">
        <v>106</v>
      </c>
      <c r="B15" s="138">
        <v>1.3695640133018027E-2</v>
      </c>
    </row>
    <row r="16" spans="1:9" x14ac:dyDescent="0.2">
      <c r="A16" s="137" t="s">
        <v>118</v>
      </c>
      <c r="B16" s="138">
        <v>1.4596635988638529E-2</v>
      </c>
    </row>
    <row r="17" spans="1:2" x14ac:dyDescent="0.2">
      <c r="A17" s="137" t="s">
        <v>96</v>
      </c>
      <c r="B17" s="138">
        <v>1.4778949386979177E-2</v>
      </c>
    </row>
    <row r="18" spans="1:2" x14ac:dyDescent="0.2">
      <c r="A18" s="137" t="s">
        <v>102</v>
      </c>
      <c r="B18" s="138">
        <v>1.5364709754783072E-2</v>
      </c>
    </row>
    <row r="19" spans="1:2" x14ac:dyDescent="0.2">
      <c r="A19" s="137" t="s">
        <v>93</v>
      </c>
      <c r="B19" s="138">
        <v>1.56065018172095E-2</v>
      </c>
    </row>
    <row r="20" spans="1:2" x14ac:dyDescent="0.2">
      <c r="A20" s="137" t="s">
        <v>111</v>
      </c>
      <c r="B20" s="138">
        <v>1.6267239199117305E-2</v>
      </c>
    </row>
    <row r="21" spans="1:2" x14ac:dyDescent="0.2">
      <c r="A21" s="137" t="s">
        <v>99</v>
      </c>
      <c r="B21" s="138">
        <v>2.1088268816161472E-2</v>
      </c>
    </row>
    <row r="22" spans="1:2" x14ac:dyDescent="0.2">
      <c r="A22" s="137" t="s">
        <v>120</v>
      </c>
      <c r="B22" s="138">
        <v>2.2314648339749728E-2</v>
      </c>
    </row>
    <row r="23" spans="1:2" x14ac:dyDescent="0.2">
      <c r="A23" s="137" t="s">
        <v>124</v>
      </c>
      <c r="B23" s="138">
        <v>2.3327015600615609E-2</v>
      </c>
    </row>
    <row r="24" spans="1:2" x14ac:dyDescent="0.2">
      <c r="A24" s="137" t="s">
        <v>122</v>
      </c>
      <c r="B24" s="138">
        <v>2.4259616123715032E-2</v>
      </c>
    </row>
    <row r="25" spans="1:2" x14ac:dyDescent="0.2">
      <c r="A25" s="137" t="s">
        <v>91</v>
      </c>
      <c r="B25" s="138">
        <v>2.6141371585028987E-2</v>
      </c>
    </row>
    <row r="26" spans="1:2" x14ac:dyDescent="0.2">
      <c r="A26" s="137" t="s">
        <v>109</v>
      </c>
      <c r="B26" s="138">
        <v>2.8240183374146785E-2</v>
      </c>
    </row>
    <row r="27" spans="1:2" x14ac:dyDescent="0.2">
      <c r="A27" s="137" t="s">
        <v>94</v>
      </c>
      <c r="B27" s="138">
        <v>2.9814703094306665E-2</v>
      </c>
    </row>
    <row r="28" spans="1:2" x14ac:dyDescent="0.2">
      <c r="A28" s="137" t="s">
        <v>115</v>
      </c>
      <c r="B28" s="138">
        <v>3.1447057683408323E-2</v>
      </c>
    </row>
    <row r="29" spans="1:2" x14ac:dyDescent="0.2">
      <c r="A29" s="137" t="s">
        <v>116</v>
      </c>
      <c r="B29" s="138">
        <v>3.1984967602994512E-2</v>
      </c>
    </row>
    <row r="30" spans="1:2" x14ac:dyDescent="0.2">
      <c r="A30" s="137" t="s">
        <v>100</v>
      </c>
      <c r="B30" s="138">
        <v>3.2620471432895759E-2</v>
      </c>
    </row>
    <row r="31" spans="1:2" x14ac:dyDescent="0.2">
      <c r="A31" s="137" t="s">
        <v>107</v>
      </c>
      <c r="B31" s="138">
        <v>3.3888771904152473E-2</v>
      </c>
    </row>
    <row r="32" spans="1:2" x14ac:dyDescent="0.2">
      <c r="A32" s="137" t="s">
        <v>125</v>
      </c>
      <c r="B32" s="138">
        <v>3.5048189436996328E-2</v>
      </c>
    </row>
    <row r="33" spans="1:2" x14ac:dyDescent="0.2">
      <c r="A33" s="137" t="s">
        <v>98</v>
      </c>
      <c r="B33" s="138">
        <v>4.1146706006368904E-2</v>
      </c>
    </row>
    <row r="34" spans="1:2" x14ac:dyDescent="0.2">
      <c r="A34" s="137" t="s">
        <v>126</v>
      </c>
      <c r="B34" s="138">
        <v>4.5947372631908449E-2</v>
      </c>
    </row>
    <row r="35" spans="1:2" x14ac:dyDescent="0.2">
      <c r="A35" s="137" t="s">
        <v>101</v>
      </c>
      <c r="B35" s="138">
        <v>6.9143691410994232E-2</v>
      </c>
    </row>
    <row r="36" spans="1:2" x14ac:dyDescent="0.2">
      <c r="A36" s="137" t="s">
        <v>119</v>
      </c>
      <c r="B36" s="138">
        <v>7.4677848179287729E-2</v>
      </c>
    </row>
    <row r="37" spans="1:2" x14ac:dyDescent="0.2">
      <c r="A37" s="137" t="s">
        <v>95</v>
      </c>
      <c r="B37" s="138">
        <v>8.9296171384112888E-2</v>
      </c>
    </row>
    <row r="38" spans="1:2" x14ac:dyDescent="0.2">
      <c r="A38" s="137" t="s">
        <v>103</v>
      </c>
      <c r="B38" s="138">
        <v>0.17639679994850035</v>
      </c>
    </row>
  </sheetData>
  <autoFilter ref="B6">
    <sortState ref="A3:B34">
      <sortCondition ref="B2"/>
    </sortState>
  </autoFilter>
  <mergeCells count="1">
    <mergeCell ref="H1:I1"/>
  </mergeCells>
  <hyperlinks>
    <hyperlink ref="H1:I1" location="Index!A1" display="Regresar al Índic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A1:I42"/>
  <sheetViews>
    <sheetView workbookViewId="0">
      <selection activeCell="D2" sqref="D2"/>
    </sheetView>
  </sheetViews>
  <sheetFormatPr baseColWidth="10" defaultColWidth="11.42578125" defaultRowHeight="12.75" x14ac:dyDescent="0.2"/>
  <cols>
    <col min="1" max="1" width="11.42578125" style="137"/>
    <col min="2" max="2" width="29.28515625" style="137" customWidth="1"/>
    <col min="3" max="3" width="12.85546875" style="137" customWidth="1"/>
    <col min="4" max="16384" width="11.42578125" style="137"/>
  </cols>
  <sheetData>
    <row r="1" spans="1:9" ht="15" x14ac:dyDescent="0.25">
      <c r="A1" s="316" t="s">
        <v>1190</v>
      </c>
      <c r="H1" s="330" t="s">
        <v>133</v>
      </c>
      <c r="I1" s="330"/>
    </row>
    <row r="2" spans="1:9" x14ac:dyDescent="0.2">
      <c r="A2" s="2" t="s">
        <v>859</v>
      </c>
    </row>
    <row r="3" spans="1:9" x14ac:dyDescent="0.2">
      <c r="A3" s="2" t="s">
        <v>860</v>
      </c>
    </row>
    <row r="7" spans="1:9" x14ac:dyDescent="0.2">
      <c r="A7" s="180" t="s">
        <v>852</v>
      </c>
      <c r="B7" s="19"/>
      <c r="C7" s="19"/>
      <c r="D7" s="2"/>
    </row>
    <row r="8" spans="1:9" x14ac:dyDescent="0.2">
      <c r="A8" s="180" t="s">
        <v>850</v>
      </c>
      <c r="B8" s="19"/>
      <c r="C8" s="19"/>
      <c r="D8" s="2"/>
    </row>
    <row r="9" spans="1:9" x14ac:dyDescent="0.2">
      <c r="A9" s="19" t="s">
        <v>862</v>
      </c>
      <c r="B9" s="19">
        <v>2018</v>
      </c>
      <c r="C9" s="19" t="s">
        <v>647</v>
      </c>
      <c r="D9" s="2"/>
    </row>
    <row r="10" spans="1:9" x14ac:dyDescent="0.2">
      <c r="A10" s="137" t="s">
        <v>123</v>
      </c>
      <c r="B10" s="142">
        <v>22191163.899</v>
      </c>
      <c r="C10" s="143">
        <v>1</v>
      </c>
    </row>
    <row r="11" spans="1:9" x14ac:dyDescent="0.2">
      <c r="A11" s="137" t="s">
        <v>97</v>
      </c>
      <c r="B11" s="142">
        <v>312873.5</v>
      </c>
      <c r="C11" s="138">
        <f t="shared" ref="C11:C42" si="0">B11/B$10</f>
        <v>1.4099012626106511E-2</v>
      </c>
    </row>
    <row r="12" spans="1:9" x14ac:dyDescent="0.2">
      <c r="A12" s="137" t="s">
        <v>115</v>
      </c>
      <c r="B12" s="142">
        <v>743763.46499999997</v>
      </c>
      <c r="C12" s="138">
        <f t="shared" si="0"/>
        <v>3.3516198987359837E-2</v>
      </c>
    </row>
    <row r="13" spans="1:9" x14ac:dyDescent="0.2">
      <c r="A13" s="137" t="s">
        <v>113</v>
      </c>
      <c r="B13" s="142">
        <v>232772.524</v>
      </c>
      <c r="C13" s="138">
        <f t="shared" si="0"/>
        <v>1.0489423856244396E-2</v>
      </c>
    </row>
    <row r="14" spans="1:9" x14ac:dyDescent="0.2">
      <c r="A14" s="137" t="s">
        <v>94</v>
      </c>
      <c r="B14" s="142">
        <v>549794.75800000003</v>
      </c>
      <c r="C14" s="138">
        <f t="shared" si="0"/>
        <v>2.4775390804300058E-2</v>
      </c>
    </row>
    <row r="15" spans="1:9" x14ac:dyDescent="0.2">
      <c r="A15" s="137" t="s">
        <v>125</v>
      </c>
      <c r="B15" s="142">
        <v>836394.41799999995</v>
      </c>
      <c r="C15" s="138">
        <f t="shared" si="0"/>
        <v>3.7690425874313441E-2</v>
      </c>
    </row>
    <row r="16" spans="1:9" x14ac:dyDescent="0.2">
      <c r="A16" s="137" t="s">
        <v>117</v>
      </c>
      <c r="B16" s="142">
        <v>138929.76300000001</v>
      </c>
      <c r="C16" s="138">
        <f t="shared" si="0"/>
        <v>6.2605892882554304E-3</v>
      </c>
    </row>
    <row r="17" spans="1:3" x14ac:dyDescent="0.2">
      <c r="A17" s="137" t="s">
        <v>93</v>
      </c>
      <c r="B17" s="142">
        <v>340605.10600000003</v>
      </c>
      <c r="C17" s="138">
        <f t="shared" si="0"/>
        <v>1.5348681463947401E-2</v>
      </c>
    </row>
    <row r="18" spans="1:3" x14ac:dyDescent="0.2">
      <c r="A18" s="137" t="s">
        <v>116</v>
      </c>
      <c r="B18" s="142">
        <v>749888.65599999996</v>
      </c>
      <c r="C18" s="138">
        <f t="shared" si="0"/>
        <v>3.3792218353801272E-2</v>
      </c>
    </row>
    <row r="19" spans="1:3" x14ac:dyDescent="0.2">
      <c r="A19" s="137" t="s">
        <v>103</v>
      </c>
      <c r="B19" s="142">
        <v>3631195.145</v>
      </c>
      <c r="C19" s="138">
        <f t="shared" si="0"/>
        <v>0.16363247829302149</v>
      </c>
    </row>
    <row r="20" spans="1:3" x14ac:dyDescent="0.2">
      <c r="A20" s="137" t="s">
        <v>110</v>
      </c>
      <c r="B20" s="142">
        <v>257504.14300000001</v>
      </c>
      <c r="C20" s="138">
        <f t="shared" si="0"/>
        <v>1.1603904336518551E-2</v>
      </c>
    </row>
    <row r="21" spans="1:3" x14ac:dyDescent="0.2">
      <c r="A21" s="137" t="s">
        <v>98</v>
      </c>
      <c r="B21" s="142">
        <v>978291.14899999998</v>
      </c>
      <c r="C21" s="138">
        <f t="shared" si="0"/>
        <v>4.4084715585561721E-2</v>
      </c>
    </row>
    <row r="22" spans="1:3" x14ac:dyDescent="0.2">
      <c r="A22" s="137" t="s">
        <v>106</v>
      </c>
      <c r="B22" s="142">
        <v>306595.96000000002</v>
      </c>
      <c r="C22" s="138">
        <f t="shared" si="0"/>
        <v>1.3816127959553132E-2</v>
      </c>
    </row>
    <row r="23" spans="1:3" x14ac:dyDescent="0.2">
      <c r="A23" s="137" t="s">
        <v>102</v>
      </c>
      <c r="B23" s="142">
        <v>373418.26199999999</v>
      </c>
      <c r="C23" s="138">
        <f t="shared" si="0"/>
        <v>1.6827340093541795E-2</v>
      </c>
    </row>
    <row r="24" spans="1:3" x14ac:dyDescent="0.2">
      <c r="A24" s="137" t="s">
        <v>101</v>
      </c>
      <c r="B24" s="142">
        <v>1575126.0190000001</v>
      </c>
      <c r="C24" s="138">
        <f t="shared" si="0"/>
        <v>7.097987406920013E-2</v>
      </c>
    </row>
    <row r="25" spans="1:3" x14ac:dyDescent="0.2">
      <c r="A25" s="137" t="s">
        <v>170</v>
      </c>
      <c r="B25" s="142">
        <v>1958936.236</v>
      </c>
      <c r="C25" s="138">
        <f t="shared" si="0"/>
        <v>8.8275506634795095E-2</v>
      </c>
    </row>
    <row r="26" spans="1:3" x14ac:dyDescent="0.2">
      <c r="A26" s="137" t="s">
        <v>122</v>
      </c>
      <c r="B26" s="142">
        <v>559270.97600000002</v>
      </c>
      <c r="C26" s="138">
        <f t="shared" si="0"/>
        <v>2.5202417437203573E-2</v>
      </c>
    </row>
    <row r="27" spans="1:3" x14ac:dyDescent="0.2">
      <c r="A27" s="137" t="s">
        <v>105</v>
      </c>
      <c r="B27" s="142">
        <v>248468.73</v>
      </c>
      <c r="C27" s="138">
        <f t="shared" si="0"/>
        <v>1.1196741691011383E-2</v>
      </c>
    </row>
    <row r="28" spans="1:3" x14ac:dyDescent="0.2">
      <c r="A28" s="137" t="s">
        <v>108</v>
      </c>
      <c r="B28" s="142">
        <v>154615.84</v>
      </c>
      <c r="C28" s="138">
        <f t="shared" si="0"/>
        <v>6.9674506800865661E-3</v>
      </c>
    </row>
    <row r="29" spans="1:3" x14ac:dyDescent="0.2">
      <c r="A29" s="137" t="s">
        <v>119</v>
      </c>
      <c r="B29" s="142">
        <v>1695714.58</v>
      </c>
      <c r="C29" s="138">
        <f t="shared" si="0"/>
        <v>7.641395411785562E-2</v>
      </c>
    </row>
    <row r="30" spans="1:3" x14ac:dyDescent="0.2">
      <c r="A30" s="137" t="s">
        <v>96</v>
      </c>
      <c r="B30" s="142">
        <v>352026.56</v>
      </c>
      <c r="C30" s="138">
        <f t="shared" si="0"/>
        <v>1.5863366230009383E-2</v>
      </c>
    </row>
    <row r="31" spans="1:3" x14ac:dyDescent="0.2">
      <c r="A31" s="137" t="s">
        <v>107</v>
      </c>
      <c r="B31" s="142">
        <v>763036.37100000004</v>
      </c>
      <c r="C31" s="138">
        <f t="shared" si="0"/>
        <v>3.4384693586729118E-2</v>
      </c>
    </row>
    <row r="32" spans="1:3" x14ac:dyDescent="0.2">
      <c r="A32" s="137" t="s">
        <v>124</v>
      </c>
      <c r="B32" s="142">
        <v>527156.06999999995</v>
      </c>
      <c r="C32" s="138">
        <f t="shared" si="0"/>
        <v>2.3755224034182145E-2</v>
      </c>
    </row>
    <row r="33" spans="1:3" x14ac:dyDescent="0.2">
      <c r="A33" s="137" t="s">
        <v>111</v>
      </c>
      <c r="B33" s="142">
        <v>353671.25599999999</v>
      </c>
      <c r="C33" s="138">
        <f t="shared" si="0"/>
        <v>1.5937481134819499E-2</v>
      </c>
    </row>
    <row r="34" spans="1:3" x14ac:dyDescent="0.2">
      <c r="A34" s="137" t="s">
        <v>99</v>
      </c>
      <c r="B34" s="142">
        <v>503872.67200000002</v>
      </c>
      <c r="C34" s="138">
        <f t="shared" si="0"/>
        <v>2.2706004709500884E-2</v>
      </c>
    </row>
    <row r="35" spans="1:3" x14ac:dyDescent="0.2">
      <c r="A35" s="137" t="s">
        <v>120</v>
      </c>
      <c r="B35" s="142">
        <v>489913.77500000002</v>
      </c>
      <c r="C35" s="138">
        <f t="shared" si="0"/>
        <v>2.2076975197415263E-2</v>
      </c>
    </row>
    <row r="36" spans="1:3" x14ac:dyDescent="0.2">
      <c r="A36" s="137" t="s">
        <v>100</v>
      </c>
      <c r="B36" s="142">
        <v>749425.38100000005</v>
      </c>
      <c r="C36" s="138">
        <f t="shared" si="0"/>
        <v>3.377134180121897E-2</v>
      </c>
    </row>
    <row r="37" spans="1:3" x14ac:dyDescent="0.2">
      <c r="A37" s="137" t="s">
        <v>91</v>
      </c>
      <c r="B37" s="142">
        <v>493564.60800000001</v>
      </c>
      <c r="C37" s="138">
        <f t="shared" si="0"/>
        <v>2.2241492615997553E-2</v>
      </c>
    </row>
    <row r="38" spans="1:3" x14ac:dyDescent="0.2">
      <c r="A38" s="137" t="s">
        <v>109</v>
      </c>
      <c r="B38" s="142">
        <v>651864.27099999995</v>
      </c>
      <c r="C38" s="138">
        <f t="shared" si="0"/>
        <v>2.9374947342413839E-2</v>
      </c>
    </row>
    <row r="39" spans="1:3" x14ac:dyDescent="0.2">
      <c r="A39" s="137" t="s">
        <v>114</v>
      </c>
      <c r="B39" s="142">
        <v>126760.30899999999</v>
      </c>
      <c r="C39" s="138">
        <f t="shared" si="0"/>
        <v>5.7121974123093286E-3</v>
      </c>
    </row>
    <row r="40" spans="1:3" x14ac:dyDescent="0.2">
      <c r="A40" s="137" t="s">
        <v>126</v>
      </c>
      <c r="B40" s="142">
        <v>1006376.203</v>
      </c>
      <c r="C40" s="138">
        <f t="shared" si="0"/>
        <v>4.5350311843956513E-2</v>
      </c>
    </row>
    <row r="41" spans="1:3" x14ac:dyDescent="0.2">
      <c r="A41" s="137" t="s">
        <v>118</v>
      </c>
      <c r="B41" s="142">
        <v>327107.00400000002</v>
      </c>
      <c r="C41" s="138">
        <f t="shared" si="0"/>
        <v>1.4740416748250886E-2</v>
      </c>
    </row>
    <row r="42" spans="1:3" x14ac:dyDescent="0.2">
      <c r="A42" s="137" t="s">
        <v>92</v>
      </c>
      <c r="B42" s="142">
        <v>202230.18900000001</v>
      </c>
      <c r="C42" s="138">
        <f t="shared" si="0"/>
        <v>9.1130951905191923E-3</v>
      </c>
    </row>
  </sheetData>
  <mergeCells count="1">
    <mergeCell ref="H1:I1"/>
  </mergeCells>
  <hyperlinks>
    <hyperlink ref="H1:I1" location="Index!A1" display="Regresar al Índic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A1:I23"/>
  <sheetViews>
    <sheetView workbookViewId="0">
      <selection activeCell="A2" sqref="A2"/>
    </sheetView>
  </sheetViews>
  <sheetFormatPr baseColWidth="10" defaultColWidth="11.42578125" defaultRowHeight="12.75" x14ac:dyDescent="0.2"/>
  <cols>
    <col min="1" max="1" width="11.42578125" style="137"/>
    <col min="2" max="2" width="30.28515625" style="137" customWidth="1"/>
    <col min="3" max="3" width="24.28515625" style="137" customWidth="1"/>
    <col min="4" max="16384" width="11.42578125" style="137"/>
  </cols>
  <sheetData>
    <row r="1" spans="1:9" ht="15" x14ac:dyDescent="0.25">
      <c r="A1" s="316" t="s">
        <v>1079</v>
      </c>
      <c r="H1" s="330" t="s">
        <v>133</v>
      </c>
      <c r="I1" s="330"/>
    </row>
    <row r="2" spans="1:9" x14ac:dyDescent="0.2">
      <c r="A2" s="2" t="s">
        <v>855</v>
      </c>
    </row>
    <row r="3" spans="1:9" x14ac:dyDescent="0.2">
      <c r="A3" s="2" t="s">
        <v>857</v>
      </c>
    </row>
    <row r="6" spans="1:9" ht="15" customHeight="1" x14ac:dyDescent="0.2">
      <c r="A6" s="19" t="s">
        <v>161</v>
      </c>
      <c r="B6" s="19" t="s">
        <v>853</v>
      </c>
      <c r="C6" s="19" t="s">
        <v>854</v>
      </c>
      <c r="D6" s="19" t="s">
        <v>861</v>
      </c>
      <c r="E6" s="2"/>
      <c r="F6" s="2"/>
    </row>
    <row r="7" spans="1:9" x14ac:dyDescent="0.2">
      <c r="A7" s="19">
        <v>2003</v>
      </c>
      <c r="B7" s="118">
        <v>794957.32200000004</v>
      </c>
      <c r="C7" s="2"/>
      <c r="D7" s="2"/>
      <c r="E7" s="2"/>
      <c r="F7" s="2"/>
    </row>
    <row r="8" spans="1:9" x14ac:dyDescent="0.2">
      <c r="A8" s="19">
        <v>2004</v>
      </c>
      <c r="B8" s="118">
        <v>819238.31</v>
      </c>
      <c r="C8" s="136">
        <f>(B8/B7)-1</f>
        <v>3.0543762951843023E-2</v>
      </c>
      <c r="D8" s="2">
        <f t="shared" ref="D8:D22" si="0">RANK(C8,C$7:C$22,0)</f>
        <v>8</v>
      </c>
      <c r="E8" s="2"/>
      <c r="F8" s="2"/>
    </row>
    <row r="9" spans="1:9" x14ac:dyDescent="0.2">
      <c r="A9" s="19">
        <v>2005</v>
      </c>
      <c r="B9" s="118">
        <v>842128.81299999997</v>
      </c>
      <c r="C9" s="136">
        <f t="shared" ref="C9:C22" si="1">(B9/B8)-1</f>
        <v>2.7941201870796295E-2</v>
      </c>
      <c r="D9" s="2">
        <f t="shared" si="0"/>
        <v>11</v>
      </c>
      <c r="E9" s="2"/>
      <c r="F9" s="2"/>
    </row>
    <row r="10" spans="1:9" x14ac:dyDescent="0.2">
      <c r="A10" s="19">
        <v>2006</v>
      </c>
      <c r="B10" s="118">
        <v>886009.72600000002</v>
      </c>
      <c r="C10" s="136">
        <f t="shared" si="1"/>
        <v>5.2107126988896857E-2</v>
      </c>
      <c r="D10" s="2">
        <f t="shared" si="0"/>
        <v>2</v>
      </c>
      <c r="E10" s="2"/>
      <c r="F10" s="2"/>
    </row>
    <row r="11" spans="1:9" x14ac:dyDescent="0.2">
      <c r="A11" s="19">
        <v>2007</v>
      </c>
      <c r="B11" s="118">
        <v>913139.83400000003</v>
      </c>
      <c r="C11" s="136">
        <f t="shared" si="1"/>
        <v>3.062055325564228E-2</v>
      </c>
      <c r="D11" s="2">
        <f t="shared" si="0"/>
        <v>7</v>
      </c>
      <c r="E11" s="2"/>
      <c r="F11" s="2"/>
    </row>
    <row r="12" spans="1:9" x14ac:dyDescent="0.2">
      <c r="A12" s="19">
        <v>2008</v>
      </c>
      <c r="B12" s="118">
        <v>918573.45600000001</v>
      </c>
      <c r="C12" s="136">
        <f t="shared" si="1"/>
        <v>5.9504818404405579E-3</v>
      </c>
      <c r="D12" s="2">
        <f t="shared" si="0"/>
        <v>14</v>
      </c>
      <c r="E12" s="2"/>
      <c r="F12" s="2"/>
    </row>
    <row r="13" spans="1:9" x14ac:dyDescent="0.2">
      <c r="A13" s="19">
        <v>2009</v>
      </c>
      <c r="B13" s="118">
        <v>870319.1</v>
      </c>
      <c r="C13" s="136">
        <f t="shared" si="1"/>
        <v>-5.253184237450903E-2</v>
      </c>
      <c r="D13" s="2">
        <f t="shared" si="0"/>
        <v>15</v>
      </c>
      <c r="E13" s="2"/>
      <c r="F13" s="2"/>
    </row>
    <row r="14" spans="1:9" x14ac:dyDescent="0.2">
      <c r="A14" s="19">
        <v>2010</v>
      </c>
      <c r="B14" s="118">
        <v>925371.83700000006</v>
      </c>
      <c r="C14" s="136">
        <f>(B14/B13)-1</f>
        <v>6.3255806979302331E-2</v>
      </c>
      <c r="D14" s="2">
        <f t="shared" si="0"/>
        <v>1</v>
      </c>
      <c r="E14" s="2"/>
      <c r="F14" s="2"/>
    </row>
    <row r="15" spans="1:9" x14ac:dyDescent="0.2">
      <c r="A15" s="19">
        <v>2011</v>
      </c>
      <c r="B15" s="118">
        <v>953148.05599999998</v>
      </c>
      <c r="C15" s="136">
        <f t="shared" si="1"/>
        <v>3.0016278742660552E-2</v>
      </c>
      <c r="D15" s="2">
        <f t="shared" si="0"/>
        <v>9</v>
      </c>
      <c r="E15" s="2"/>
      <c r="F15" s="2"/>
    </row>
    <row r="16" spans="1:9" x14ac:dyDescent="0.2">
      <c r="A16" s="19">
        <v>2012</v>
      </c>
      <c r="B16" s="118">
        <v>995285.99899999995</v>
      </c>
      <c r="C16" s="136">
        <f t="shared" si="1"/>
        <v>4.420923143549893E-2</v>
      </c>
      <c r="D16" s="2">
        <f t="shared" si="0"/>
        <v>4</v>
      </c>
      <c r="E16" s="2"/>
      <c r="F16" s="2"/>
    </row>
    <row r="17" spans="1:6" x14ac:dyDescent="0.2">
      <c r="A17" s="19">
        <v>2013</v>
      </c>
      <c r="B17" s="118">
        <v>1018578.607</v>
      </c>
      <c r="C17" s="136">
        <f t="shared" si="1"/>
        <v>2.3402929432748909E-2</v>
      </c>
      <c r="D17" s="2">
        <f t="shared" si="0"/>
        <v>13</v>
      </c>
      <c r="E17" s="2"/>
      <c r="F17" s="2"/>
    </row>
    <row r="18" spans="1:6" x14ac:dyDescent="0.2">
      <c r="A18" s="19">
        <v>2014</v>
      </c>
      <c r="B18" s="118">
        <v>1062083.7760000001</v>
      </c>
      <c r="C18" s="136">
        <f t="shared" si="1"/>
        <v>4.2711646112551849E-2</v>
      </c>
      <c r="D18" s="2">
        <f t="shared" si="0"/>
        <v>6</v>
      </c>
      <c r="E18" s="2"/>
      <c r="F18" s="2"/>
    </row>
    <row r="19" spans="1:6" x14ac:dyDescent="0.2">
      <c r="A19" s="19">
        <v>2015</v>
      </c>
      <c r="B19" s="118">
        <v>1107681.987</v>
      </c>
      <c r="C19" s="136">
        <f t="shared" si="1"/>
        <v>4.2932781792158536E-2</v>
      </c>
      <c r="D19" s="2">
        <f t="shared" si="0"/>
        <v>5</v>
      </c>
      <c r="E19" s="2"/>
      <c r="F19" s="2"/>
    </row>
    <row r="20" spans="1:6" x14ac:dyDescent="0.2">
      <c r="A20" s="19">
        <v>2016</v>
      </c>
      <c r="B20" s="118">
        <v>1162001.0619999999</v>
      </c>
      <c r="C20" s="136">
        <f t="shared" si="1"/>
        <v>4.9038510725551765E-2</v>
      </c>
      <c r="D20" s="2">
        <f t="shared" si="0"/>
        <v>3</v>
      </c>
      <c r="E20" s="2"/>
      <c r="F20" s="2"/>
    </row>
    <row r="21" spans="1:6" x14ac:dyDescent="0.2">
      <c r="A21" s="19">
        <v>2017</v>
      </c>
      <c r="B21" s="118">
        <v>1192385.6510000001</v>
      </c>
      <c r="C21" s="136">
        <f t="shared" si="1"/>
        <v>2.6148503640524234E-2</v>
      </c>
      <c r="D21" s="2">
        <f t="shared" si="0"/>
        <v>12</v>
      </c>
      <c r="E21" s="2"/>
      <c r="F21" s="2"/>
    </row>
    <row r="22" spans="1:6" x14ac:dyDescent="0.2">
      <c r="A22" s="19">
        <v>2018</v>
      </c>
      <c r="B22" s="118">
        <v>1226570.1410000001</v>
      </c>
      <c r="C22" s="136">
        <f t="shared" si="1"/>
        <v>2.8668988067183543E-2</v>
      </c>
      <c r="D22" s="2">
        <f t="shared" si="0"/>
        <v>10</v>
      </c>
      <c r="E22" s="2"/>
      <c r="F22" s="2"/>
    </row>
    <row r="23" spans="1:6" x14ac:dyDescent="0.2">
      <c r="A23" s="2"/>
      <c r="B23" s="2"/>
      <c r="C23" s="2"/>
      <c r="D23" s="2"/>
      <c r="E23" s="2"/>
      <c r="F23" s="2"/>
    </row>
  </sheetData>
  <mergeCells count="1">
    <mergeCell ref="H1:I1"/>
  </mergeCells>
  <hyperlinks>
    <hyperlink ref="H1:I1" location="Index!A1" display="Regresar al Índic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A1:I260"/>
  <sheetViews>
    <sheetView workbookViewId="0">
      <selection activeCell="A2" sqref="A2"/>
    </sheetView>
  </sheetViews>
  <sheetFormatPr baseColWidth="10" defaultColWidth="11.42578125" defaultRowHeight="12.75" x14ac:dyDescent="0.2"/>
  <cols>
    <col min="1" max="1" width="18" style="137" customWidth="1"/>
    <col min="2" max="2" width="37.7109375" style="137" customWidth="1"/>
    <col min="3" max="3" width="34.85546875" style="137" customWidth="1"/>
    <col min="4" max="4" width="31.5703125" style="137" customWidth="1"/>
    <col min="5" max="5" width="33.42578125" style="137" customWidth="1"/>
    <col min="6" max="6" width="22" style="137" bestFit="1" customWidth="1"/>
    <col min="7" max="7" width="23.140625" style="137" bestFit="1" customWidth="1"/>
    <col min="8" max="8" width="20.5703125" style="137" bestFit="1" customWidth="1"/>
    <col min="9" max="16384" width="11.42578125" style="137"/>
  </cols>
  <sheetData>
    <row r="1" spans="1:9" ht="15" x14ac:dyDescent="0.25">
      <c r="A1" s="316" t="s">
        <v>1080</v>
      </c>
      <c r="H1" s="330" t="s">
        <v>133</v>
      </c>
      <c r="I1" s="330"/>
    </row>
    <row r="2" spans="1:9" x14ac:dyDescent="0.2">
      <c r="A2" s="2" t="s">
        <v>855</v>
      </c>
    </row>
    <row r="3" spans="1:9" x14ac:dyDescent="0.2">
      <c r="A3" s="2" t="s">
        <v>857</v>
      </c>
    </row>
    <row r="6" spans="1:9" ht="15" customHeight="1" x14ac:dyDescent="0.2">
      <c r="A6" s="246" t="s">
        <v>161</v>
      </c>
      <c r="B6" s="19" t="s">
        <v>863</v>
      </c>
      <c r="C6" s="19" t="s">
        <v>864</v>
      </c>
      <c r="D6" s="19" t="s">
        <v>865</v>
      </c>
      <c r="E6" s="19" t="s">
        <v>866</v>
      </c>
      <c r="F6" s="247" t="s">
        <v>867</v>
      </c>
      <c r="G6" s="248" t="s">
        <v>868</v>
      </c>
      <c r="H6" s="248" t="s">
        <v>869</v>
      </c>
    </row>
    <row r="7" spans="1:9" x14ac:dyDescent="0.2">
      <c r="A7" s="2">
        <v>2003</v>
      </c>
      <c r="B7" s="118">
        <v>794957.32200000004</v>
      </c>
      <c r="C7" s="118">
        <v>45266.923000000003</v>
      </c>
      <c r="D7" s="118">
        <v>256279.69099999999</v>
      </c>
      <c r="E7" s="118">
        <v>493410.70799999998</v>
      </c>
    </row>
    <row r="8" spans="1:9" x14ac:dyDescent="0.2">
      <c r="A8" s="2">
        <v>2004</v>
      </c>
      <c r="B8" s="118">
        <v>819238.31</v>
      </c>
      <c r="C8" s="118">
        <v>48731.224999999999</v>
      </c>
      <c r="D8" s="118">
        <v>257616.37299999999</v>
      </c>
      <c r="E8" s="118">
        <v>512890.712</v>
      </c>
      <c r="F8" s="138">
        <f>C7/B7</f>
        <v>5.6942582635901552E-2</v>
      </c>
      <c r="G8" s="138">
        <f>D7/B7</f>
        <v>0.32238169761772439</v>
      </c>
      <c r="H8" s="138">
        <f>E7/B7</f>
        <v>0.62067571974637392</v>
      </c>
    </row>
    <row r="9" spans="1:9" x14ac:dyDescent="0.2">
      <c r="A9" s="2">
        <v>2005</v>
      </c>
      <c r="B9" s="118">
        <v>842128.81299999997</v>
      </c>
      <c r="C9" s="118">
        <v>46693.767</v>
      </c>
      <c r="D9" s="118">
        <v>270439.66499999998</v>
      </c>
      <c r="E9" s="118">
        <v>524995.38100000005</v>
      </c>
      <c r="F9" s="138">
        <f t="shared" ref="F9:F22" si="0">C8/B8</f>
        <v>5.9483576884972571E-2</v>
      </c>
      <c r="G9" s="138">
        <f t="shared" ref="G9:G23" si="1">D8/B8</f>
        <v>0.31445840588192214</v>
      </c>
      <c r="H9" s="138">
        <f t="shared" ref="H9:H21" si="2">E8/B8</f>
        <v>0.62605801723310517</v>
      </c>
    </row>
    <row r="10" spans="1:9" x14ac:dyDescent="0.2">
      <c r="A10" s="2">
        <v>2006</v>
      </c>
      <c r="B10" s="118">
        <v>886009.72600000002</v>
      </c>
      <c r="C10" s="118">
        <v>50078.720000000001</v>
      </c>
      <c r="D10" s="118">
        <v>289305.50799999997</v>
      </c>
      <c r="E10" s="118">
        <v>546625.49800000002</v>
      </c>
      <c r="F10" s="138">
        <f t="shared" si="0"/>
        <v>5.5447297704561499E-2</v>
      </c>
      <c r="G10" s="138">
        <f t="shared" si="1"/>
        <v>0.32113812141943654</v>
      </c>
      <c r="H10" s="138">
        <f t="shared" si="2"/>
        <v>0.62341458087600199</v>
      </c>
    </row>
    <row r="11" spans="1:9" x14ac:dyDescent="0.2">
      <c r="A11" s="2">
        <v>2007</v>
      </c>
      <c r="B11" s="118">
        <v>913139.83400000003</v>
      </c>
      <c r="C11" s="118">
        <v>53074.536999999997</v>
      </c>
      <c r="D11" s="118">
        <v>297560.38500000001</v>
      </c>
      <c r="E11" s="118">
        <v>562504.91200000001</v>
      </c>
      <c r="F11" s="138">
        <f t="shared" si="0"/>
        <v>5.6521636874220953E-2</v>
      </c>
      <c r="G11" s="138">
        <f t="shared" si="1"/>
        <v>0.32652633431701172</v>
      </c>
      <c r="H11" s="138">
        <f t="shared" si="2"/>
        <v>0.61695202880876732</v>
      </c>
    </row>
    <row r="12" spans="1:9" x14ac:dyDescent="0.2">
      <c r="A12" s="2">
        <v>2008</v>
      </c>
      <c r="B12" s="118">
        <v>918573.45600000001</v>
      </c>
      <c r="C12" s="118">
        <v>53142.478000000003</v>
      </c>
      <c r="D12" s="118">
        <v>287315.60499999998</v>
      </c>
      <c r="E12" s="118">
        <v>578115.37300000002</v>
      </c>
      <c r="F12" s="138">
        <f t="shared" si="0"/>
        <v>5.8123120932647862E-2</v>
      </c>
      <c r="G12" s="138">
        <f t="shared" si="1"/>
        <v>0.32586507993692454</v>
      </c>
      <c r="H12" s="138">
        <f t="shared" si="2"/>
        <v>0.61601179913042758</v>
      </c>
    </row>
    <row r="13" spans="1:9" x14ac:dyDescent="0.2">
      <c r="A13" s="2">
        <v>2009</v>
      </c>
      <c r="B13" s="118">
        <v>870319.1</v>
      </c>
      <c r="C13" s="118">
        <v>50839.069000000003</v>
      </c>
      <c r="D13" s="118">
        <v>264119.71799999999</v>
      </c>
      <c r="E13" s="118">
        <v>555360.31299999997</v>
      </c>
      <c r="F13" s="138">
        <f t="shared" si="0"/>
        <v>5.7853269820590157E-2</v>
      </c>
      <c r="G13" s="138">
        <f t="shared" si="1"/>
        <v>0.31278457168916929</v>
      </c>
      <c r="H13" s="138">
        <f t="shared" si="2"/>
        <v>0.62936215849024058</v>
      </c>
    </row>
    <row r="14" spans="1:9" x14ac:dyDescent="0.2">
      <c r="A14" s="2">
        <v>2010</v>
      </c>
      <c r="B14" s="118">
        <v>925371.83700000006</v>
      </c>
      <c r="C14" s="118">
        <v>55802.036999999997</v>
      </c>
      <c r="D14" s="118">
        <v>283245.13900000002</v>
      </c>
      <c r="E14" s="118">
        <v>586324.66099999996</v>
      </c>
      <c r="F14" s="138">
        <f t="shared" si="0"/>
        <v>5.8414286208357376E-2</v>
      </c>
      <c r="G14" s="138">
        <f t="shared" si="1"/>
        <v>0.30347457386606819</v>
      </c>
      <c r="H14" s="138">
        <f t="shared" si="2"/>
        <v>0.63811113992557444</v>
      </c>
    </row>
    <row r="15" spans="1:9" x14ac:dyDescent="0.2">
      <c r="A15" s="2">
        <v>2011</v>
      </c>
      <c r="B15" s="118">
        <v>953148.05599999998</v>
      </c>
      <c r="C15" s="118">
        <v>52703.563000000002</v>
      </c>
      <c r="D15" s="118">
        <v>289495.55200000003</v>
      </c>
      <c r="E15" s="118">
        <v>610948.94099999999</v>
      </c>
      <c r="F15" s="138">
        <f t="shared" si="0"/>
        <v>6.0302285815080403E-2</v>
      </c>
      <c r="G15" s="138">
        <f t="shared" si="1"/>
        <v>0.30608791803980523</v>
      </c>
      <c r="H15" s="138">
        <f t="shared" si="2"/>
        <v>0.63360979614511426</v>
      </c>
    </row>
    <row r="16" spans="1:9" x14ac:dyDescent="0.2">
      <c r="A16" s="2">
        <v>2012</v>
      </c>
      <c r="B16" s="118">
        <v>995285.99899999995</v>
      </c>
      <c r="C16" s="118">
        <v>57514.461000000003</v>
      </c>
      <c r="D16" s="118">
        <v>301333.24599999998</v>
      </c>
      <c r="E16" s="118">
        <v>636438.29200000002</v>
      </c>
      <c r="F16" s="138">
        <f t="shared" si="0"/>
        <v>5.5294203946842022E-2</v>
      </c>
      <c r="G16" s="138">
        <f t="shared" si="1"/>
        <v>0.30372569106934216</v>
      </c>
      <c r="H16" s="138">
        <f t="shared" si="2"/>
        <v>0.64098010498381586</v>
      </c>
    </row>
    <row r="17" spans="1:8" x14ac:dyDescent="0.2">
      <c r="A17" s="2">
        <v>2013</v>
      </c>
      <c r="B17" s="118">
        <v>1018578.607</v>
      </c>
      <c r="C17" s="118">
        <v>57476.853000000003</v>
      </c>
      <c r="D17" s="118">
        <v>310653.50699999998</v>
      </c>
      <c r="E17" s="118">
        <v>650448.24699999997</v>
      </c>
      <c r="F17" s="138">
        <f t="shared" si="0"/>
        <v>5.778686835521335E-2</v>
      </c>
      <c r="G17" s="138">
        <f t="shared" si="1"/>
        <v>0.30276045910699079</v>
      </c>
      <c r="H17" s="138">
        <f t="shared" si="2"/>
        <v>0.63945267253779592</v>
      </c>
    </row>
    <row r="18" spans="1:8" x14ac:dyDescent="0.2">
      <c r="A18" s="2">
        <v>2014</v>
      </c>
      <c r="B18" s="118">
        <v>1062083.7760000001</v>
      </c>
      <c r="C18" s="118">
        <v>61028.815999999999</v>
      </c>
      <c r="D18" s="118">
        <v>333448.43300000002</v>
      </c>
      <c r="E18" s="118">
        <v>667606.527</v>
      </c>
      <c r="F18" s="138">
        <f t="shared" si="0"/>
        <v>5.6428490255931718E-2</v>
      </c>
      <c r="G18" s="138">
        <f t="shared" si="1"/>
        <v>0.3049872684003857</v>
      </c>
      <c r="H18" s="138">
        <f t="shared" si="2"/>
        <v>0.63858424134368252</v>
      </c>
    </row>
    <row r="19" spans="1:8" x14ac:dyDescent="0.2">
      <c r="A19" s="2">
        <v>2015</v>
      </c>
      <c r="B19" s="118">
        <v>1107681.987</v>
      </c>
      <c r="C19" s="118">
        <v>62317.326999999997</v>
      </c>
      <c r="D19" s="118">
        <v>355037.6</v>
      </c>
      <c r="E19" s="118">
        <v>690327.06</v>
      </c>
      <c r="F19" s="138">
        <f t="shared" si="0"/>
        <v>5.7461395587686669E-2</v>
      </c>
      <c r="G19" s="138">
        <f t="shared" si="1"/>
        <v>0.31395680880827237</v>
      </c>
      <c r="H19" s="138">
        <f t="shared" si="2"/>
        <v>0.62858179560404093</v>
      </c>
    </row>
    <row r="20" spans="1:8" x14ac:dyDescent="0.2">
      <c r="A20" s="2">
        <v>2016</v>
      </c>
      <c r="B20" s="118">
        <v>1162001.0619999999</v>
      </c>
      <c r="C20" s="118">
        <v>63570.982000000004</v>
      </c>
      <c r="D20" s="118">
        <v>363345.54399999999</v>
      </c>
      <c r="E20" s="118">
        <v>735084.53599999996</v>
      </c>
      <c r="F20" s="138">
        <f t="shared" si="0"/>
        <v>5.6259222169693007E-2</v>
      </c>
      <c r="G20" s="138">
        <f t="shared" si="1"/>
        <v>0.32052304196222342</v>
      </c>
      <c r="H20" s="138">
        <f t="shared" si="2"/>
        <v>0.62321773586808371</v>
      </c>
    </row>
    <row r="21" spans="1:8" x14ac:dyDescent="0.2">
      <c r="A21" s="2">
        <v>2017</v>
      </c>
      <c r="B21" s="118">
        <v>1192385.6510000001</v>
      </c>
      <c r="C21" s="118">
        <v>67409.827999999994</v>
      </c>
      <c r="D21" s="118">
        <v>372350.61099999998</v>
      </c>
      <c r="E21" s="118">
        <v>752625.21200000006</v>
      </c>
      <c r="F21" s="138">
        <f t="shared" si="0"/>
        <v>5.470819612727687E-2</v>
      </c>
      <c r="G21" s="138">
        <f t="shared" si="1"/>
        <v>0.31268951112197868</v>
      </c>
      <c r="H21" s="138">
        <f t="shared" si="2"/>
        <v>0.63260229275074453</v>
      </c>
    </row>
    <row r="22" spans="1:8" x14ac:dyDescent="0.2">
      <c r="A22" s="2">
        <v>2018</v>
      </c>
      <c r="B22" s="118">
        <v>1226570.1410000001</v>
      </c>
      <c r="C22" s="118">
        <v>69866.134999999995</v>
      </c>
      <c r="D22" s="118">
        <v>374899.95600000001</v>
      </c>
      <c r="E22" s="118">
        <v>781804.05</v>
      </c>
      <c r="F22" s="138">
        <f t="shared" si="0"/>
        <v>5.6533578665146141E-2</v>
      </c>
      <c r="G22" s="138">
        <f t="shared" si="1"/>
        <v>0.31227364291722759</v>
      </c>
      <c r="H22" s="138">
        <f>E21/B21</f>
        <v>0.63119277841762622</v>
      </c>
    </row>
    <row r="23" spans="1:8" x14ac:dyDescent="0.2">
      <c r="B23" s="139"/>
      <c r="C23" s="140">
        <f>C22/B$22</f>
        <v>5.696057050845818E-2</v>
      </c>
      <c r="D23" s="140">
        <f>D22/B$22</f>
        <v>0.30564901546873707</v>
      </c>
      <c r="E23" s="140">
        <f>E22/B22</f>
        <v>0.63739041402280472</v>
      </c>
      <c r="F23" s="138">
        <f>C22/B22</f>
        <v>5.696057050845818E-2</v>
      </c>
      <c r="G23" s="138">
        <f t="shared" si="1"/>
        <v>0.30564901546873707</v>
      </c>
      <c r="H23" s="138">
        <f>E22/B22</f>
        <v>0.63739041402280472</v>
      </c>
    </row>
    <row r="24" spans="1:8" x14ac:dyDescent="0.2">
      <c r="B24" s="139"/>
      <c r="C24" s="141"/>
    </row>
    <row r="25" spans="1:8" x14ac:dyDescent="0.2">
      <c r="B25" s="139"/>
      <c r="C25" s="141"/>
    </row>
    <row r="26" spans="1:8" x14ac:dyDescent="0.2">
      <c r="B26" s="139"/>
      <c r="C26" s="141"/>
    </row>
    <row r="27" spans="1:8" x14ac:dyDescent="0.2">
      <c r="B27" s="139"/>
      <c r="C27" s="141"/>
    </row>
    <row r="28" spans="1:8" x14ac:dyDescent="0.2">
      <c r="B28" s="139"/>
      <c r="C28" s="141"/>
    </row>
    <row r="29" spans="1:8" x14ac:dyDescent="0.2">
      <c r="B29" s="139"/>
      <c r="C29" s="141"/>
    </row>
    <row r="30" spans="1:8" x14ac:dyDescent="0.2">
      <c r="B30" s="139"/>
      <c r="C30" s="141"/>
    </row>
    <row r="31" spans="1:8" x14ac:dyDescent="0.2">
      <c r="B31" s="139"/>
      <c r="C31" s="141"/>
    </row>
    <row r="32" spans="1:8" x14ac:dyDescent="0.2">
      <c r="B32" s="139"/>
      <c r="C32" s="141"/>
    </row>
    <row r="33" spans="2:3" x14ac:dyDescent="0.2">
      <c r="B33" s="139"/>
      <c r="C33" s="141"/>
    </row>
    <row r="34" spans="2:3" x14ac:dyDescent="0.2">
      <c r="B34" s="139"/>
      <c r="C34" s="141"/>
    </row>
    <row r="35" spans="2:3" x14ac:dyDescent="0.2">
      <c r="B35" s="139"/>
      <c r="C35" s="141"/>
    </row>
    <row r="36" spans="2:3" x14ac:dyDescent="0.2">
      <c r="B36" s="139"/>
      <c r="C36" s="141"/>
    </row>
    <row r="37" spans="2:3" x14ac:dyDescent="0.2">
      <c r="B37" s="139"/>
      <c r="C37" s="141"/>
    </row>
    <row r="38" spans="2:3" x14ac:dyDescent="0.2">
      <c r="B38" s="139"/>
      <c r="C38" s="141"/>
    </row>
    <row r="39" spans="2:3" x14ac:dyDescent="0.2">
      <c r="B39" s="139"/>
      <c r="C39" s="141"/>
    </row>
    <row r="40" spans="2:3" x14ac:dyDescent="0.2">
      <c r="C40" s="139"/>
    </row>
    <row r="41" spans="2:3" x14ac:dyDescent="0.2">
      <c r="C41" s="139"/>
    </row>
    <row r="42" spans="2:3" x14ac:dyDescent="0.2">
      <c r="C42" s="139"/>
    </row>
    <row r="43" spans="2:3" x14ac:dyDescent="0.2">
      <c r="C43" s="139"/>
    </row>
    <row r="44" spans="2:3" x14ac:dyDescent="0.2">
      <c r="C44" s="139"/>
    </row>
    <row r="45" spans="2:3" x14ac:dyDescent="0.2">
      <c r="C45" s="139"/>
    </row>
    <row r="46" spans="2:3" x14ac:dyDescent="0.2">
      <c r="C46" s="139"/>
    </row>
    <row r="47" spans="2:3" x14ac:dyDescent="0.2">
      <c r="C47" s="139"/>
    </row>
    <row r="48" spans="2:3" x14ac:dyDescent="0.2">
      <c r="C48" s="139"/>
    </row>
    <row r="49" spans="3:3" x14ac:dyDescent="0.2">
      <c r="C49" s="139"/>
    </row>
    <row r="50" spans="3:3" x14ac:dyDescent="0.2">
      <c r="C50" s="139"/>
    </row>
    <row r="51" spans="3:3" x14ac:dyDescent="0.2">
      <c r="C51" s="139"/>
    </row>
    <row r="52" spans="3:3" x14ac:dyDescent="0.2">
      <c r="C52" s="139"/>
    </row>
    <row r="53" spans="3:3" x14ac:dyDescent="0.2">
      <c r="C53" s="139"/>
    </row>
    <row r="54" spans="3:3" x14ac:dyDescent="0.2">
      <c r="C54" s="139"/>
    </row>
    <row r="55" spans="3:3" x14ac:dyDescent="0.2">
      <c r="C55" s="139"/>
    </row>
    <row r="56" spans="3:3" x14ac:dyDescent="0.2">
      <c r="C56" s="139"/>
    </row>
    <row r="57" spans="3:3" x14ac:dyDescent="0.2">
      <c r="C57" s="139"/>
    </row>
    <row r="58" spans="3:3" x14ac:dyDescent="0.2">
      <c r="C58" s="139"/>
    </row>
    <row r="59" spans="3:3" x14ac:dyDescent="0.2">
      <c r="C59" s="139"/>
    </row>
    <row r="60" spans="3:3" x14ac:dyDescent="0.2">
      <c r="C60" s="139"/>
    </row>
    <row r="61" spans="3:3" x14ac:dyDescent="0.2">
      <c r="C61" s="139"/>
    </row>
    <row r="62" spans="3:3" x14ac:dyDescent="0.2">
      <c r="C62" s="139"/>
    </row>
    <row r="63" spans="3:3" x14ac:dyDescent="0.2">
      <c r="C63" s="139"/>
    </row>
    <row r="64" spans="3:3" x14ac:dyDescent="0.2">
      <c r="C64" s="139"/>
    </row>
    <row r="65" spans="3:3" x14ac:dyDescent="0.2">
      <c r="C65" s="139"/>
    </row>
    <row r="66" spans="3:3" x14ac:dyDescent="0.2">
      <c r="C66" s="139"/>
    </row>
    <row r="67" spans="3:3" x14ac:dyDescent="0.2">
      <c r="C67" s="139"/>
    </row>
    <row r="68" spans="3:3" x14ac:dyDescent="0.2">
      <c r="C68" s="139"/>
    </row>
    <row r="69" spans="3:3" x14ac:dyDescent="0.2">
      <c r="C69" s="139"/>
    </row>
    <row r="70" spans="3:3" x14ac:dyDescent="0.2">
      <c r="C70" s="139"/>
    </row>
    <row r="71" spans="3:3" x14ac:dyDescent="0.2">
      <c r="C71" s="139"/>
    </row>
    <row r="72" spans="3:3" x14ac:dyDescent="0.2">
      <c r="C72" s="139"/>
    </row>
    <row r="73" spans="3:3" x14ac:dyDescent="0.2">
      <c r="C73" s="139"/>
    </row>
    <row r="74" spans="3:3" x14ac:dyDescent="0.2">
      <c r="C74" s="139"/>
    </row>
    <row r="75" spans="3:3" x14ac:dyDescent="0.2">
      <c r="C75" s="139"/>
    </row>
    <row r="76" spans="3:3" x14ac:dyDescent="0.2">
      <c r="C76" s="139"/>
    </row>
    <row r="77" spans="3:3" x14ac:dyDescent="0.2">
      <c r="C77" s="139"/>
    </row>
    <row r="78" spans="3:3" x14ac:dyDescent="0.2">
      <c r="C78" s="139"/>
    </row>
    <row r="79" spans="3:3" x14ac:dyDescent="0.2">
      <c r="C79" s="139"/>
    </row>
    <row r="80" spans="3:3" x14ac:dyDescent="0.2">
      <c r="C80" s="139"/>
    </row>
    <row r="81" spans="3:3" x14ac:dyDescent="0.2">
      <c r="C81" s="139"/>
    </row>
    <row r="82" spans="3:3" x14ac:dyDescent="0.2">
      <c r="C82" s="139"/>
    </row>
    <row r="83" spans="3:3" x14ac:dyDescent="0.2">
      <c r="C83" s="139"/>
    </row>
    <row r="84" spans="3:3" x14ac:dyDescent="0.2">
      <c r="C84" s="139"/>
    </row>
    <row r="85" spans="3:3" x14ac:dyDescent="0.2">
      <c r="C85" s="139"/>
    </row>
    <row r="86" spans="3:3" x14ac:dyDescent="0.2">
      <c r="C86" s="139"/>
    </row>
    <row r="87" spans="3:3" x14ac:dyDescent="0.2">
      <c r="C87" s="139"/>
    </row>
    <row r="88" spans="3:3" x14ac:dyDescent="0.2">
      <c r="C88" s="139"/>
    </row>
    <row r="89" spans="3:3" x14ac:dyDescent="0.2">
      <c r="C89" s="139"/>
    </row>
    <row r="90" spans="3:3" x14ac:dyDescent="0.2">
      <c r="C90" s="139"/>
    </row>
    <row r="91" spans="3:3" x14ac:dyDescent="0.2">
      <c r="C91" s="139"/>
    </row>
    <row r="92" spans="3:3" x14ac:dyDescent="0.2">
      <c r="C92" s="139"/>
    </row>
    <row r="93" spans="3:3" x14ac:dyDescent="0.2">
      <c r="C93" s="139"/>
    </row>
    <row r="94" spans="3:3" x14ac:dyDescent="0.2">
      <c r="C94" s="139"/>
    </row>
    <row r="95" spans="3:3" x14ac:dyDescent="0.2">
      <c r="C95" s="139"/>
    </row>
    <row r="96" spans="3:3" x14ac:dyDescent="0.2">
      <c r="C96" s="139"/>
    </row>
    <row r="97" spans="3:3" x14ac:dyDescent="0.2">
      <c r="C97" s="139"/>
    </row>
    <row r="98" spans="3:3" x14ac:dyDescent="0.2">
      <c r="C98" s="139"/>
    </row>
    <row r="99" spans="3:3" x14ac:dyDescent="0.2">
      <c r="C99" s="139"/>
    </row>
    <row r="100" spans="3:3" x14ac:dyDescent="0.2">
      <c r="C100" s="139"/>
    </row>
    <row r="101" spans="3:3" x14ac:dyDescent="0.2">
      <c r="C101" s="139"/>
    </row>
    <row r="102" spans="3:3" x14ac:dyDescent="0.2">
      <c r="C102" s="139"/>
    </row>
    <row r="103" spans="3:3" x14ac:dyDescent="0.2">
      <c r="C103" s="139"/>
    </row>
    <row r="104" spans="3:3" x14ac:dyDescent="0.2">
      <c r="C104" s="139"/>
    </row>
    <row r="105" spans="3:3" x14ac:dyDescent="0.2">
      <c r="C105" s="139"/>
    </row>
    <row r="106" spans="3:3" x14ac:dyDescent="0.2">
      <c r="C106" s="139"/>
    </row>
    <row r="107" spans="3:3" x14ac:dyDescent="0.2">
      <c r="C107" s="139"/>
    </row>
    <row r="108" spans="3:3" x14ac:dyDescent="0.2">
      <c r="C108" s="139"/>
    </row>
    <row r="109" spans="3:3" x14ac:dyDescent="0.2">
      <c r="C109" s="139"/>
    </row>
    <row r="110" spans="3:3" x14ac:dyDescent="0.2">
      <c r="C110" s="139"/>
    </row>
    <row r="111" spans="3:3" x14ac:dyDescent="0.2">
      <c r="C111" s="139"/>
    </row>
    <row r="112" spans="3:3" x14ac:dyDescent="0.2">
      <c r="C112" s="139"/>
    </row>
    <row r="113" spans="3:3" x14ac:dyDescent="0.2">
      <c r="C113" s="139"/>
    </row>
    <row r="114" spans="3:3" x14ac:dyDescent="0.2">
      <c r="C114" s="139"/>
    </row>
    <row r="115" spans="3:3" x14ac:dyDescent="0.2">
      <c r="C115" s="139"/>
    </row>
    <row r="116" spans="3:3" x14ac:dyDescent="0.2">
      <c r="C116" s="139"/>
    </row>
    <row r="117" spans="3:3" x14ac:dyDescent="0.2">
      <c r="C117" s="139"/>
    </row>
    <row r="118" spans="3:3" x14ac:dyDescent="0.2">
      <c r="C118" s="139"/>
    </row>
    <row r="119" spans="3:3" x14ac:dyDescent="0.2">
      <c r="C119" s="139"/>
    </row>
    <row r="120" spans="3:3" x14ac:dyDescent="0.2">
      <c r="C120" s="139"/>
    </row>
    <row r="121" spans="3:3" x14ac:dyDescent="0.2">
      <c r="C121" s="139"/>
    </row>
    <row r="122" spans="3:3" x14ac:dyDescent="0.2">
      <c r="C122" s="139"/>
    </row>
    <row r="123" spans="3:3" x14ac:dyDescent="0.2">
      <c r="C123" s="139"/>
    </row>
    <row r="124" spans="3:3" x14ac:dyDescent="0.2">
      <c r="C124" s="139"/>
    </row>
    <row r="125" spans="3:3" x14ac:dyDescent="0.2">
      <c r="C125" s="139"/>
    </row>
    <row r="126" spans="3:3" x14ac:dyDescent="0.2">
      <c r="C126" s="139"/>
    </row>
    <row r="127" spans="3:3" x14ac:dyDescent="0.2">
      <c r="C127" s="139"/>
    </row>
    <row r="128" spans="3:3" x14ac:dyDescent="0.2">
      <c r="C128" s="139"/>
    </row>
    <row r="129" spans="3:3" x14ac:dyDescent="0.2">
      <c r="C129" s="139"/>
    </row>
    <row r="130" spans="3:3" x14ac:dyDescent="0.2">
      <c r="C130" s="139"/>
    </row>
    <row r="131" spans="3:3" x14ac:dyDescent="0.2">
      <c r="C131" s="139"/>
    </row>
    <row r="132" spans="3:3" x14ac:dyDescent="0.2">
      <c r="C132" s="139"/>
    </row>
    <row r="133" spans="3:3" x14ac:dyDescent="0.2">
      <c r="C133" s="139"/>
    </row>
    <row r="134" spans="3:3" x14ac:dyDescent="0.2">
      <c r="C134" s="139"/>
    </row>
    <row r="135" spans="3:3" x14ac:dyDescent="0.2">
      <c r="C135" s="139"/>
    </row>
    <row r="136" spans="3:3" x14ac:dyDescent="0.2">
      <c r="C136" s="139"/>
    </row>
    <row r="137" spans="3:3" x14ac:dyDescent="0.2">
      <c r="C137" s="139"/>
    </row>
    <row r="138" spans="3:3" x14ac:dyDescent="0.2">
      <c r="C138" s="139"/>
    </row>
    <row r="139" spans="3:3" x14ac:dyDescent="0.2">
      <c r="C139" s="139"/>
    </row>
    <row r="140" spans="3:3" x14ac:dyDescent="0.2">
      <c r="C140" s="139"/>
    </row>
    <row r="141" spans="3:3" x14ac:dyDescent="0.2">
      <c r="C141" s="139"/>
    </row>
    <row r="142" spans="3:3" x14ac:dyDescent="0.2">
      <c r="C142" s="139"/>
    </row>
    <row r="143" spans="3:3" x14ac:dyDescent="0.2">
      <c r="C143" s="139"/>
    </row>
    <row r="144" spans="3:3" x14ac:dyDescent="0.2">
      <c r="C144" s="139"/>
    </row>
    <row r="145" spans="3:3" x14ac:dyDescent="0.2">
      <c r="C145" s="139"/>
    </row>
    <row r="146" spans="3:3" x14ac:dyDescent="0.2">
      <c r="C146" s="139"/>
    </row>
    <row r="147" spans="3:3" x14ac:dyDescent="0.2">
      <c r="C147" s="139"/>
    </row>
    <row r="148" spans="3:3" x14ac:dyDescent="0.2">
      <c r="C148" s="139"/>
    </row>
    <row r="149" spans="3:3" x14ac:dyDescent="0.2">
      <c r="C149" s="139"/>
    </row>
    <row r="150" spans="3:3" x14ac:dyDescent="0.2">
      <c r="C150" s="139"/>
    </row>
    <row r="151" spans="3:3" x14ac:dyDescent="0.2">
      <c r="C151" s="139"/>
    </row>
    <row r="152" spans="3:3" x14ac:dyDescent="0.2">
      <c r="C152" s="139"/>
    </row>
    <row r="153" spans="3:3" x14ac:dyDescent="0.2">
      <c r="C153" s="139"/>
    </row>
    <row r="154" spans="3:3" x14ac:dyDescent="0.2">
      <c r="C154" s="139"/>
    </row>
    <row r="155" spans="3:3" x14ac:dyDescent="0.2">
      <c r="C155" s="139"/>
    </row>
    <row r="156" spans="3:3" x14ac:dyDescent="0.2">
      <c r="C156" s="139"/>
    </row>
    <row r="157" spans="3:3" x14ac:dyDescent="0.2">
      <c r="C157" s="139"/>
    </row>
    <row r="158" spans="3:3" x14ac:dyDescent="0.2">
      <c r="C158" s="139"/>
    </row>
    <row r="159" spans="3:3" x14ac:dyDescent="0.2">
      <c r="C159" s="139"/>
    </row>
    <row r="160" spans="3:3" x14ac:dyDescent="0.2">
      <c r="C160" s="139"/>
    </row>
    <row r="161" spans="3:3" x14ac:dyDescent="0.2">
      <c r="C161" s="139"/>
    </row>
    <row r="162" spans="3:3" x14ac:dyDescent="0.2">
      <c r="C162" s="139"/>
    </row>
    <row r="163" spans="3:3" x14ac:dyDescent="0.2">
      <c r="C163" s="139"/>
    </row>
    <row r="164" spans="3:3" x14ac:dyDescent="0.2">
      <c r="C164" s="139"/>
    </row>
    <row r="165" spans="3:3" x14ac:dyDescent="0.2">
      <c r="C165" s="139"/>
    </row>
    <row r="166" spans="3:3" x14ac:dyDescent="0.2">
      <c r="C166" s="139"/>
    </row>
    <row r="167" spans="3:3" x14ac:dyDescent="0.2">
      <c r="C167" s="139"/>
    </row>
    <row r="168" spans="3:3" x14ac:dyDescent="0.2">
      <c r="C168" s="139"/>
    </row>
    <row r="169" spans="3:3" x14ac:dyDescent="0.2">
      <c r="C169" s="139"/>
    </row>
    <row r="170" spans="3:3" x14ac:dyDescent="0.2">
      <c r="C170" s="139"/>
    </row>
    <row r="171" spans="3:3" x14ac:dyDescent="0.2">
      <c r="C171" s="139"/>
    </row>
    <row r="172" spans="3:3" x14ac:dyDescent="0.2">
      <c r="C172" s="139"/>
    </row>
    <row r="176" spans="3:3" x14ac:dyDescent="0.2">
      <c r="C176" s="139"/>
    </row>
    <row r="177" spans="3:3" x14ac:dyDescent="0.2">
      <c r="C177" s="139"/>
    </row>
    <row r="179" spans="3:3" x14ac:dyDescent="0.2">
      <c r="C179" s="139"/>
    </row>
    <row r="191" spans="3:3" x14ac:dyDescent="0.2">
      <c r="C191" s="139"/>
    </row>
    <row r="193" spans="3:3" x14ac:dyDescent="0.2">
      <c r="C193" s="139"/>
    </row>
    <row r="196" spans="3:3" x14ac:dyDescent="0.2">
      <c r="C196" s="139"/>
    </row>
    <row r="199" spans="3:3" x14ac:dyDescent="0.2">
      <c r="C199" s="139"/>
    </row>
    <row r="200" spans="3:3" x14ac:dyDescent="0.2">
      <c r="C200" s="139"/>
    </row>
    <row r="202" spans="3:3" x14ac:dyDescent="0.2">
      <c r="C202" s="139"/>
    </row>
    <row r="205" spans="3:3" x14ac:dyDescent="0.2">
      <c r="C205" s="139"/>
    </row>
    <row r="206" spans="3:3" x14ac:dyDescent="0.2">
      <c r="C206" s="139"/>
    </row>
    <row r="207" spans="3:3" x14ac:dyDescent="0.2">
      <c r="C207" s="139"/>
    </row>
    <row r="208" spans="3:3" x14ac:dyDescent="0.2">
      <c r="C208" s="139"/>
    </row>
    <row r="209" spans="3:3" x14ac:dyDescent="0.2">
      <c r="C209" s="139"/>
    </row>
    <row r="210" spans="3:3" x14ac:dyDescent="0.2">
      <c r="C210" s="139"/>
    </row>
    <row r="211" spans="3:3" x14ac:dyDescent="0.2">
      <c r="C211" s="139"/>
    </row>
    <row r="212" spans="3:3" x14ac:dyDescent="0.2">
      <c r="C212" s="139"/>
    </row>
    <row r="213" spans="3:3" x14ac:dyDescent="0.2">
      <c r="C213" s="139"/>
    </row>
    <row r="214" spans="3:3" x14ac:dyDescent="0.2">
      <c r="C214" s="139"/>
    </row>
    <row r="215" spans="3:3" x14ac:dyDescent="0.2">
      <c r="C215" s="139"/>
    </row>
    <row r="216" spans="3:3" x14ac:dyDescent="0.2">
      <c r="C216" s="139"/>
    </row>
    <row r="217" spans="3:3" x14ac:dyDescent="0.2">
      <c r="C217" s="139"/>
    </row>
    <row r="218" spans="3:3" x14ac:dyDescent="0.2">
      <c r="C218" s="139"/>
    </row>
    <row r="219" spans="3:3" x14ac:dyDescent="0.2">
      <c r="C219" s="139"/>
    </row>
    <row r="220" spans="3:3" x14ac:dyDescent="0.2">
      <c r="C220" s="139"/>
    </row>
    <row r="221" spans="3:3" x14ac:dyDescent="0.2">
      <c r="C221" s="139"/>
    </row>
    <row r="222" spans="3:3" x14ac:dyDescent="0.2">
      <c r="C222" s="139"/>
    </row>
    <row r="223" spans="3:3" x14ac:dyDescent="0.2">
      <c r="C223" s="139"/>
    </row>
    <row r="224" spans="3:3" x14ac:dyDescent="0.2">
      <c r="C224" s="139"/>
    </row>
    <row r="225" spans="3:3" x14ac:dyDescent="0.2">
      <c r="C225" s="139"/>
    </row>
    <row r="226" spans="3:3" x14ac:dyDescent="0.2">
      <c r="C226" s="139"/>
    </row>
    <row r="227" spans="3:3" x14ac:dyDescent="0.2">
      <c r="C227" s="139"/>
    </row>
    <row r="228" spans="3:3" x14ac:dyDescent="0.2">
      <c r="C228" s="139"/>
    </row>
    <row r="229" spans="3:3" x14ac:dyDescent="0.2">
      <c r="C229" s="139"/>
    </row>
    <row r="230" spans="3:3" x14ac:dyDescent="0.2">
      <c r="C230" s="139"/>
    </row>
    <row r="231" spans="3:3" x14ac:dyDescent="0.2">
      <c r="C231" s="139"/>
    </row>
    <row r="232" spans="3:3" x14ac:dyDescent="0.2">
      <c r="C232" s="139"/>
    </row>
    <row r="233" spans="3:3" x14ac:dyDescent="0.2">
      <c r="C233" s="139"/>
    </row>
    <row r="234" spans="3:3" x14ac:dyDescent="0.2">
      <c r="C234" s="139"/>
    </row>
    <row r="235" spans="3:3" x14ac:dyDescent="0.2">
      <c r="C235" s="139"/>
    </row>
    <row r="236" spans="3:3" x14ac:dyDescent="0.2">
      <c r="C236" s="139"/>
    </row>
    <row r="237" spans="3:3" x14ac:dyDescent="0.2">
      <c r="C237" s="139"/>
    </row>
    <row r="238" spans="3:3" x14ac:dyDescent="0.2">
      <c r="C238" s="139"/>
    </row>
    <row r="239" spans="3:3" x14ac:dyDescent="0.2">
      <c r="C239" s="139"/>
    </row>
    <row r="240" spans="3:3" x14ac:dyDescent="0.2">
      <c r="C240" s="139"/>
    </row>
    <row r="241" spans="3:3" x14ac:dyDescent="0.2">
      <c r="C241" s="139"/>
    </row>
    <row r="242" spans="3:3" x14ac:dyDescent="0.2">
      <c r="C242" s="139"/>
    </row>
    <row r="243" spans="3:3" x14ac:dyDescent="0.2">
      <c r="C243" s="139"/>
    </row>
    <row r="244" spans="3:3" x14ac:dyDescent="0.2">
      <c r="C244" s="139"/>
    </row>
    <row r="245" spans="3:3" x14ac:dyDescent="0.2">
      <c r="C245" s="139"/>
    </row>
    <row r="246" spans="3:3" x14ac:dyDescent="0.2">
      <c r="C246" s="139"/>
    </row>
    <row r="247" spans="3:3" x14ac:dyDescent="0.2">
      <c r="C247" s="139"/>
    </row>
    <row r="248" spans="3:3" x14ac:dyDescent="0.2">
      <c r="C248" s="139"/>
    </row>
    <row r="249" spans="3:3" x14ac:dyDescent="0.2">
      <c r="C249" s="139"/>
    </row>
    <row r="250" spans="3:3" x14ac:dyDescent="0.2">
      <c r="C250" s="139"/>
    </row>
    <row r="251" spans="3:3" x14ac:dyDescent="0.2">
      <c r="C251" s="139"/>
    </row>
    <row r="252" spans="3:3" x14ac:dyDescent="0.2">
      <c r="C252" s="139"/>
    </row>
    <row r="253" spans="3:3" x14ac:dyDescent="0.2">
      <c r="C253" s="139"/>
    </row>
    <row r="254" spans="3:3" x14ac:dyDescent="0.2">
      <c r="C254" s="139"/>
    </row>
    <row r="255" spans="3:3" x14ac:dyDescent="0.2">
      <c r="C255" s="139"/>
    </row>
    <row r="256" spans="3:3" x14ac:dyDescent="0.2">
      <c r="C256" s="139"/>
    </row>
    <row r="257" spans="3:3" x14ac:dyDescent="0.2">
      <c r="C257" s="139"/>
    </row>
    <row r="258" spans="3:3" x14ac:dyDescent="0.2">
      <c r="C258" s="139"/>
    </row>
    <row r="259" spans="3:3" x14ac:dyDescent="0.2">
      <c r="C259" s="139"/>
    </row>
    <row r="260" spans="3:3" x14ac:dyDescent="0.2">
      <c r="C260" s="139"/>
    </row>
  </sheetData>
  <mergeCells count="1">
    <mergeCell ref="H1:I1"/>
  </mergeCells>
  <hyperlinks>
    <hyperlink ref="H1:I1" location="Index!A1" display="Regresar al Índice"/>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A1:I45"/>
  <sheetViews>
    <sheetView workbookViewId="0">
      <selection activeCell="A2" sqref="A2"/>
    </sheetView>
  </sheetViews>
  <sheetFormatPr baseColWidth="10" defaultColWidth="11.42578125" defaultRowHeight="12.75" x14ac:dyDescent="0.2"/>
  <cols>
    <col min="1" max="1" width="16.5703125" style="132" customWidth="1"/>
    <col min="2" max="16384" width="11.42578125" style="132"/>
  </cols>
  <sheetData>
    <row r="1" spans="1:9" ht="15" x14ac:dyDescent="0.25">
      <c r="A1" s="316" t="s">
        <v>1184</v>
      </c>
      <c r="H1" s="330" t="s">
        <v>133</v>
      </c>
      <c r="I1" s="330"/>
    </row>
    <row r="2" spans="1:9" x14ac:dyDescent="0.2">
      <c r="A2" s="2" t="s">
        <v>855</v>
      </c>
    </row>
    <row r="3" spans="1:9" x14ac:dyDescent="0.2">
      <c r="A3" s="2" t="s">
        <v>857</v>
      </c>
    </row>
    <row r="6" spans="1:9" x14ac:dyDescent="0.2">
      <c r="A6" s="132" t="s">
        <v>121</v>
      </c>
      <c r="B6" s="132" t="s">
        <v>886</v>
      </c>
    </row>
    <row r="7" spans="1:9" x14ac:dyDescent="0.2">
      <c r="A7" s="132" t="s">
        <v>103</v>
      </c>
      <c r="B7" s="133">
        <v>1189.9939999999999</v>
      </c>
      <c r="C7" s="134">
        <f>B7/B$45</f>
        <v>2.0068971026320917E-3</v>
      </c>
      <c r="D7" s="135"/>
    </row>
    <row r="8" spans="1:9" x14ac:dyDescent="0.2">
      <c r="A8" s="132" t="s">
        <v>111</v>
      </c>
      <c r="B8" s="133">
        <v>2421.384</v>
      </c>
      <c r="C8" s="134">
        <f t="shared" ref="C8:C38" si="0">B8/B$45</f>
        <v>4.0836075929455993E-3</v>
      </c>
      <c r="D8" s="135"/>
    </row>
    <row r="9" spans="1:9" x14ac:dyDescent="0.2">
      <c r="A9" s="132" t="s">
        <v>114</v>
      </c>
      <c r="B9" s="133">
        <v>3281.1379999999999</v>
      </c>
      <c r="C9" s="134">
        <f t="shared" si="0"/>
        <v>5.5335626444638015E-3</v>
      </c>
      <c r="D9" s="135"/>
    </row>
    <row r="10" spans="1:9" x14ac:dyDescent="0.2">
      <c r="A10" s="132" t="s">
        <v>117</v>
      </c>
      <c r="B10" s="133">
        <v>4990.7039999999997</v>
      </c>
      <c r="C10" s="134">
        <f t="shared" si="0"/>
        <v>8.4167057965791343E-3</v>
      </c>
      <c r="D10" s="135"/>
    </row>
    <row r="11" spans="1:9" x14ac:dyDescent="0.2">
      <c r="A11" s="132" t="s">
        <v>113</v>
      </c>
      <c r="B11" s="133">
        <v>5372.32</v>
      </c>
      <c r="C11" s="134">
        <f t="shared" si="0"/>
        <v>9.0602922724084649E-3</v>
      </c>
      <c r="D11" s="135"/>
    </row>
    <row r="12" spans="1:9" x14ac:dyDescent="0.2">
      <c r="A12" s="132" t="s">
        <v>94</v>
      </c>
      <c r="B12" s="133">
        <v>5710.6540000000005</v>
      </c>
      <c r="C12" s="134">
        <f t="shared" si="0"/>
        <v>9.6308846655818146E-3</v>
      </c>
      <c r="D12" s="135"/>
    </row>
    <row r="13" spans="1:9" x14ac:dyDescent="0.2">
      <c r="A13" s="132" t="s">
        <v>119</v>
      </c>
      <c r="B13" s="133">
        <v>6112.2870000000003</v>
      </c>
      <c r="C13" s="134">
        <f t="shared" si="0"/>
        <v>1.0308229344648629E-2</v>
      </c>
      <c r="D13" s="135"/>
    </row>
    <row r="14" spans="1:9" x14ac:dyDescent="0.2">
      <c r="A14" s="132" t="s">
        <v>105</v>
      </c>
      <c r="B14" s="133">
        <v>6534.9949999999999</v>
      </c>
      <c r="C14" s="134">
        <f t="shared" si="0"/>
        <v>1.1021116519255733E-2</v>
      </c>
      <c r="D14" s="135"/>
    </row>
    <row r="15" spans="1:9" x14ac:dyDescent="0.2">
      <c r="A15" s="132" t="s">
        <v>108</v>
      </c>
      <c r="B15" s="133">
        <v>7930.03</v>
      </c>
      <c r="C15" s="134">
        <f t="shared" si="0"/>
        <v>1.3373810482057529E-2</v>
      </c>
      <c r="D15" s="135"/>
    </row>
    <row r="16" spans="1:9" x14ac:dyDescent="0.2">
      <c r="A16" s="132" t="s">
        <v>97</v>
      </c>
      <c r="B16" s="133">
        <v>8970.2440000000006</v>
      </c>
      <c r="C16" s="134">
        <f t="shared" si="0"/>
        <v>1.5128107111046701E-2</v>
      </c>
      <c r="D16" s="135"/>
    </row>
    <row r="17" spans="1:4" x14ac:dyDescent="0.2">
      <c r="A17" s="132" t="s">
        <v>91</v>
      </c>
      <c r="B17" s="133">
        <v>9082.0810000000001</v>
      </c>
      <c r="C17" s="134">
        <f t="shared" si="0"/>
        <v>1.5316717600903846E-2</v>
      </c>
      <c r="D17" s="135"/>
    </row>
    <row r="18" spans="1:4" x14ac:dyDescent="0.2">
      <c r="A18" s="132" t="s">
        <v>118</v>
      </c>
      <c r="B18" s="133">
        <v>9725.9220000000005</v>
      </c>
      <c r="C18" s="134">
        <f t="shared" si="0"/>
        <v>1.6402540418040529E-2</v>
      </c>
      <c r="D18" s="135"/>
    </row>
    <row r="19" spans="1:4" x14ac:dyDescent="0.2">
      <c r="A19" s="132" t="s">
        <v>124</v>
      </c>
      <c r="B19" s="133">
        <v>9912.9670000000006</v>
      </c>
      <c r="C19" s="134">
        <f t="shared" si="0"/>
        <v>1.6717987444295972E-2</v>
      </c>
      <c r="D19" s="135"/>
    </row>
    <row r="20" spans="1:4" x14ac:dyDescent="0.2">
      <c r="A20" s="132" t="s">
        <v>102</v>
      </c>
      <c r="B20" s="133">
        <v>10365.066000000001</v>
      </c>
      <c r="C20" s="134">
        <f t="shared" si="0"/>
        <v>1.7480441854320617E-2</v>
      </c>
      <c r="D20" s="135"/>
    </row>
    <row r="21" spans="1:4" x14ac:dyDescent="0.2">
      <c r="A21" s="132" t="s">
        <v>106</v>
      </c>
      <c r="B21" s="133">
        <v>13049.651</v>
      </c>
      <c r="C21" s="134">
        <f t="shared" si="0"/>
        <v>2.2007931789790519E-2</v>
      </c>
      <c r="D21" s="135"/>
    </row>
    <row r="22" spans="1:4" x14ac:dyDescent="0.2">
      <c r="A22" s="132" t="s">
        <v>125</v>
      </c>
      <c r="B22" s="133">
        <v>13744.999</v>
      </c>
      <c r="C22" s="134">
        <f t="shared" si="0"/>
        <v>2.3180619960084671E-2</v>
      </c>
      <c r="D22" s="135"/>
    </row>
    <row r="23" spans="1:4" x14ac:dyDescent="0.2">
      <c r="A23" s="132" t="s">
        <v>92</v>
      </c>
      <c r="B23" s="133">
        <v>14225.308999999999</v>
      </c>
      <c r="C23" s="134">
        <f t="shared" si="0"/>
        <v>2.3990651563071931E-2</v>
      </c>
      <c r="D23" s="135"/>
    </row>
    <row r="24" spans="1:4" x14ac:dyDescent="0.2">
      <c r="A24" s="132" t="s">
        <v>99</v>
      </c>
      <c r="B24" s="133">
        <v>14901.243</v>
      </c>
      <c r="C24" s="134">
        <f t="shared" si="0"/>
        <v>2.5130598475552601E-2</v>
      </c>
      <c r="D24" s="135"/>
    </row>
    <row r="25" spans="1:4" x14ac:dyDescent="0.2">
      <c r="A25" s="132" t="s">
        <v>109</v>
      </c>
      <c r="B25" s="133">
        <v>15121.922</v>
      </c>
      <c r="C25" s="134">
        <f t="shared" si="0"/>
        <v>2.5502768457680028E-2</v>
      </c>
      <c r="D25" s="135"/>
    </row>
    <row r="26" spans="1:4" x14ac:dyDescent="0.2">
      <c r="A26" s="132" t="s">
        <v>115</v>
      </c>
      <c r="B26" s="133">
        <v>15343.788</v>
      </c>
      <c r="C26" s="134">
        <f t="shared" si="0"/>
        <v>2.587694028759898E-2</v>
      </c>
      <c r="D26" s="135"/>
    </row>
    <row r="27" spans="1:4" x14ac:dyDescent="0.2">
      <c r="A27" s="132" t="s">
        <v>96</v>
      </c>
      <c r="B27" s="133">
        <v>15550.119000000001</v>
      </c>
      <c r="C27" s="134">
        <f t="shared" si="0"/>
        <v>2.6224912702655846E-2</v>
      </c>
      <c r="D27" s="135"/>
    </row>
    <row r="28" spans="1:4" x14ac:dyDescent="0.2">
      <c r="A28" s="132" t="s">
        <v>93</v>
      </c>
      <c r="B28" s="133">
        <v>19238.331999999999</v>
      </c>
      <c r="C28" s="134">
        <f t="shared" si="0"/>
        <v>3.2444997832152309E-2</v>
      </c>
      <c r="D28" s="135"/>
    </row>
    <row r="29" spans="1:4" x14ac:dyDescent="0.2">
      <c r="A29" s="132" t="s">
        <v>110</v>
      </c>
      <c r="B29" s="133">
        <v>19677.633000000002</v>
      </c>
      <c r="C29" s="134">
        <f t="shared" si="0"/>
        <v>3.3185868713924309E-2</v>
      </c>
      <c r="D29" s="135"/>
    </row>
    <row r="30" spans="1:4" x14ac:dyDescent="0.2">
      <c r="A30" s="132" t="s">
        <v>95</v>
      </c>
      <c r="B30" s="133">
        <v>20103.851999999999</v>
      </c>
      <c r="C30" s="134">
        <f t="shared" si="0"/>
        <v>3.3904677108073135E-2</v>
      </c>
      <c r="D30" s="135"/>
    </row>
    <row r="31" spans="1:4" x14ac:dyDescent="0.2">
      <c r="A31" s="132" t="s">
        <v>107</v>
      </c>
      <c r="B31" s="133">
        <v>24556.272000000001</v>
      </c>
      <c r="C31" s="134">
        <f t="shared" si="0"/>
        <v>4.141357950396856E-2</v>
      </c>
      <c r="D31" s="135"/>
    </row>
    <row r="32" spans="1:4" x14ac:dyDescent="0.2">
      <c r="A32" s="132" t="s">
        <v>98</v>
      </c>
      <c r="B32" s="133">
        <v>26252.594000000001</v>
      </c>
      <c r="C32" s="134">
        <f t="shared" si="0"/>
        <v>4.4274386959242351E-2</v>
      </c>
      <c r="D32" s="135"/>
    </row>
    <row r="33" spans="1:4" x14ac:dyDescent="0.2">
      <c r="A33" s="132" t="s">
        <v>116</v>
      </c>
      <c r="B33" s="133">
        <v>35884.262000000002</v>
      </c>
      <c r="C33" s="134">
        <f t="shared" si="0"/>
        <v>6.0517970206480774E-2</v>
      </c>
      <c r="D33" s="135"/>
    </row>
    <row r="34" spans="1:4" x14ac:dyDescent="0.2">
      <c r="A34" s="132" t="s">
        <v>100</v>
      </c>
      <c r="B34" s="133">
        <v>39187.398999999998</v>
      </c>
      <c r="C34" s="134">
        <f t="shared" si="0"/>
        <v>6.6088633650915662E-2</v>
      </c>
      <c r="D34" s="135"/>
    </row>
    <row r="35" spans="1:4" x14ac:dyDescent="0.2">
      <c r="A35" s="132" t="s">
        <v>126</v>
      </c>
      <c r="B35" s="133">
        <v>43290.453000000001</v>
      </c>
      <c r="C35" s="134">
        <f t="shared" si="0"/>
        <v>7.3008338443160847E-2</v>
      </c>
      <c r="D35" s="135"/>
    </row>
    <row r="36" spans="1:4" x14ac:dyDescent="0.2">
      <c r="A36" s="132" t="s">
        <v>120</v>
      </c>
      <c r="B36" s="133">
        <v>45780.000999999997</v>
      </c>
      <c r="C36" s="134">
        <f t="shared" si="0"/>
        <v>7.7206903030934831E-2</v>
      </c>
      <c r="D36" s="135"/>
    </row>
    <row r="37" spans="1:4" x14ac:dyDescent="0.2">
      <c r="A37" s="132" t="s">
        <v>122</v>
      </c>
      <c r="B37" s="133">
        <v>55578.423999999999</v>
      </c>
      <c r="C37" s="134">
        <f t="shared" si="0"/>
        <v>9.3731714693063933E-2</v>
      </c>
      <c r="D37" s="135"/>
    </row>
    <row r="38" spans="1:4" x14ac:dyDescent="0.2">
      <c r="A38" s="132" t="s">
        <v>101</v>
      </c>
      <c r="B38" s="133">
        <v>69866.134999999995</v>
      </c>
      <c r="C38" s="134">
        <f t="shared" si="0"/>
        <v>0.11782760577246824</v>
      </c>
      <c r="D38" s="135"/>
    </row>
    <row r="45" spans="1:4" x14ac:dyDescent="0.2">
      <c r="A45" s="132" t="s">
        <v>883</v>
      </c>
      <c r="B45" s="133">
        <v>592952.174</v>
      </c>
    </row>
  </sheetData>
  <mergeCells count="1">
    <mergeCell ref="H1:I1"/>
  </mergeCells>
  <hyperlinks>
    <hyperlink ref="H1:I1" location="Index!A1" display="Regresar al Índice"/>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FF0000"/>
  </sheetPr>
  <dimension ref="A1:I42"/>
  <sheetViews>
    <sheetView workbookViewId="0">
      <selection activeCell="A2" sqref="A2"/>
    </sheetView>
  </sheetViews>
  <sheetFormatPr baseColWidth="10" defaultColWidth="11.42578125" defaultRowHeight="12.75" x14ac:dyDescent="0.2"/>
  <cols>
    <col min="1" max="1" width="11.42578125" style="132"/>
    <col min="2" max="2" width="34.85546875" style="132" customWidth="1"/>
    <col min="3" max="16384" width="11.42578125" style="132"/>
  </cols>
  <sheetData>
    <row r="1" spans="1:9" ht="15" x14ac:dyDescent="0.25">
      <c r="A1" s="316" t="s">
        <v>1185</v>
      </c>
      <c r="H1" s="330" t="s">
        <v>133</v>
      </c>
      <c r="I1" s="330"/>
    </row>
    <row r="2" spans="1:9" x14ac:dyDescent="0.2">
      <c r="A2" s="2" t="s">
        <v>855</v>
      </c>
    </row>
    <row r="3" spans="1:9" x14ac:dyDescent="0.2">
      <c r="A3" s="2" t="s">
        <v>857</v>
      </c>
    </row>
    <row r="6" spans="1:9" x14ac:dyDescent="0.2">
      <c r="A6" s="132" t="s">
        <v>862</v>
      </c>
      <c r="B6" s="132" t="s">
        <v>884</v>
      </c>
    </row>
    <row r="7" spans="1:9" x14ac:dyDescent="0.2">
      <c r="A7" s="132" t="s">
        <v>108</v>
      </c>
      <c r="B7" s="133">
        <v>21538.41</v>
      </c>
      <c r="C7" s="134">
        <f>B7/B$42</f>
        <v>3.9749498196960326E-3</v>
      </c>
    </row>
    <row r="8" spans="1:9" x14ac:dyDescent="0.2">
      <c r="A8" s="132" t="s">
        <v>117</v>
      </c>
      <c r="B8" s="133">
        <v>24666.473999999998</v>
      </c>
      <c r="C8" s="134">
        <f t="shared" ref="C8:C38" si="0">B8/B$42</f>
        <v>4.5522392961614561E-3</v>
      </c>
    </row>
    <row r="9" spans="1:9" x14ac:dyDescent="0.2">
      <c r="A9" s="132" t="s">
        <v>111</v>
      </c>
      <c r="B9" s="133">
        <v>31716.402999999998</v>
      </c>
      <c r="C9" s="134">
        <f t="shared" si="0"/>
        <v>5.8533155597955784E-3</v>
      </c>
    </row>
    <row r="10" spans="1:9" x14ac:dyDescent="0.2">
      <c r="A10" s="132" t="s">
        <v>114</v>
      </c>
      <c r="B10" s="133">
        <v>33809.892999999996</v>
      </c>
      <c r="C10" s="134">
        <f t="shared" si="0"/>
        <v>6.2396726631302928E-3</v>
      </c>
    </row>
    <row r="11" spans="1:9" x14ac:dyDescent="0.2">
      <c r="A11" s="132" t="s">
        <v>106</v>
      </c>
      <c r="B11" s="133">
        <v>44377.726000000002</v>
      </c>
      <c r="C11" s="134">
        <f t="shared" si="0"/>
        <v>8.1899840314220013E-3</v>
      </c>
    </row>
    <row r="12" spans="1:9" x14ac:dyDescent="0.2">
      <c r="A12" s="132" t="s">
        <v>92</v>
      </c>
      <c r="B12" s="133">
        <v>52229.817999999999</v>
      </c>
      <c r="C12" s="134">
        <f t="shared" si="0"/>
        <v>9.6391008269346053E-3</v>
      </c>
    </row>
    <row r="13" spans="1:9" x14ac:dyDescent="0.2">
      <c r="A13" s="132" t="s">
        <v>93</v>
      </c>
      <c r="B13" s="133">
        <v>53016.959999999999</v>
      </c>
      <c r="C13" s="134">
        <f t="shared" si="0"/>
        <v>9.7843692079792217E-3</v>
      </c>
    </row>
    <row r="14" spans="1:9" x14ac:dyDescent="0.2">
      <c r="A14" s="132" t="s">
        <v>110</v>
      </c>
      <c r="B14" s="133">
        <v>59961.601000000002</v>
      </c>
      <c r="C14" s="134">
        <f t="shared" si="0"/>
        <v>1.1066014393988945E-2</v>
      </c>
    </row>
    <row r="15" spans="1:9" x14ac:dyDescent="0.2">
      <c r="A15" s="132" t="s">
        <v>105</v>
      </c>
      <c r="B15" s="133">
        <v>60887.928</v>
      </c>
      <c r="C15" s="134">
        <f t="shared" si="0"/>
        <v>1.1236969601064564E-2</v>
      </c>
    </row>
    <row r="16" spans="1:9" x14ac:dyDescent="0.2">
      <c r="A16" s="132" t="s">
        <v>96</v>
      </c>
      <c r="B16" s="133">
        <v>62263.497000000003</v>
      </c>
      <c r="C16" s="134">
        <f t="shared" si="0"/>
        <v>1.1490833175419841E-2</v>
      </c>
    </row>
    <row r="17" spans="1:3" x14ac:dyDescent="0.2">
      <c r="A17" s="132" t="s">
        <v>113</v>
      </c>
      <c r="B17" s="133">
        <v>64674.478999999999</v>
      </c>
      <c r="C17" s="134">
        <f t="shared" si="0"/>
        <v>1.1935783961768061E-2</v>
      </c>
    </row>
    <row r="18" spans="1:3" x14ac:dyDescent="0.2">
      <c r="A18" s="132" t="s">
        <v>118</v>
      </c>
      <c r="B18" s="133">
        <v>69435.256999999998</v>
      </c>
      <c r="C18" s="134">
        <f t="shared" si="0"/>
        <v>1.2814393555174112E-2</v>
      </c>
    </row>
    <row r="19" spans="1:3" x14ac:dyDescent="0.2">
      <c r="A19" s="132" t="s">
        <v>122</v>
      </c>
      <c r="B19" s="133">
        <v>69463.070999999996</v>
      </c>
      <c r="C19" s="134">
        <f t="shared" si="0"/>
        <v>1.2819526675691598E-2</v>
      </c>
    </row>
    <row r="20" spans="1:3" x14ac:dyDescent="0.2">
      <c r="A20" s="132" t="s">
        <v>120</v>
      </c>
      <c r="B20" s="133">
        <v>79981.899000000005</v>
      </c>
      <c r="C20" s="134">
        <f t="shared" si="0"/>
        <v>1.4760794088746396E-2</v>
      </c>
    </row>
    <row r="21" spans="1:3" x14ac:dyDescent="0.2">
      <c r="A21" s="132" t="s">
        <v>102</v>
      </c>
      <c r="B21" s="133">
        <v>87388.789000000004</v>
      </c>
      <c r="C21" s="134">
        <f t="shared" si="0"/>
        <v>1.6127748105779612E-2</v>
      </c>
    </row>
    <row r="22" spans="1:3" x14ac:dyDescent="0.2">
      <c r="A22" s="132" t="s">
        <v>97</v>
      </c>
      <c r="B22" s="133">
        <v>93726.487999999998</v>
      </c>
      <c r="C22" s="134">
        <f t="shared" si="0"/>
        <v>1.7297381124063583E-2</v>
      </c>
    </row>
    <row r="23" spans="1:3" x14ac:dyDescent="0.2">
      <c r="A23" s="132" t="s">
        <v>99</v>
      </c>
      <c r="B23" s="133">
        <v>144128.44699999999</v>
      </c>
      <c r="C23" s="134">
        <f t="shared" si="0"/>
        <v>2.659914749583275E-2</v>
      </c>
    </row>
    <row r="24" spans="1:3" x14ac:dyDescent="0.2">
      <c r="A24" s="132" t="s">
        <v>124</v>
      </c>
      <c r="B24" s="133">
        <v>165459.53200000001</v>
      </c>
      <c r="C24" s="134">
        <f t="shared" si="0"/>
        <v>3.0535835137802184E-2</v>
      </c>
    </row>
    <row r="25" spans="1:3" x14ac:dyDescent="0.2">
      <c r="A25" s="132" t="s">
        <v>109</v>
      </c>
      <c r="B25" s="133">
        <v>182463.16800000001</v>
      </c>
      <c r="C25" s="134">
        <f t="shared" si="0"/>
        <v>3.3673884782709905E-2</v>
      </c>
    </row>
    <row r="26" spans="1:3" x14ac:dyDescent="0.2">
      <c r="A26" s="132" t="s">
        <v>107</v>
      </c>
      <c r="B26" s="133">
        <v>210204.054</v>
      </c>
      <c r="C26" s="134">
        <f t="shared" si="0"/>
        <v>3.8793511988427884E-2</v>
      </c>
    </row>
    <row r="27" spans="1:3" x14ac:dyDescent="0.2">
      <c r="A27" s="132" t="s">
        <v>115</v>
      </c>
      <c r="B27" s="133">
        <v>214327.595</v>
      </c>
      <c r="C27" s="134">
        <f t="shared" si="0"/>
        <v>3.9554518420864597E-2</v>
      </c>
    </row>
    <row r="28" spans="1:3" x14ac:dyDescent="0.2">
      <c r="A28" s="132" t="s">
        <v>116</v>
      </c>
      <c r="B28" s="133">
        <v>224020.10500000001</v>
      </c>
      <c r="C28" s="134">
        <f t="shared" si="0"/>
        <v>4.1343287456132381E-2</v>
      </c>
    </row>
    <row r="29" spans="1:3" x14ac:dyDescent="0.2">
      <c r="A29" s="132" t="s">
        <v>126</v>
      </c>
      <c r="B29" s="133">
        <v>255188.799</v>
      </c>
      <c r="C29" s="134">
        <f t="shared" si="0"/>
        <v>4.7095522398055242E-2</v>
      </c>
    </row>
    <row r="30" spans="1:3" x14ac:dyDescent="0.2">
      <c r="A30" s="132" t="s">
        <v>100</v>
      </c>
      <c r="B30" s="133">
        <v>257365.285</v>
      </c>
      <c r="C30" s="134">
        <f t="shared" si="0"/>
        <v>4.7497196552891696E-2</v>
      </c>
    </row>
    <row r="31" spans="1:3" x14ac:dyDescent="0.2">
      <c r="A31" s="132" t="s">
        <v>98</v>
      </c>
      <c r="B31" s="133">
        <v>257787.05499999999</v>
      </c>
      <c r="C31" s="134">
        <f t="shared" si="0"/>
        <v>4.7575034916329528E-2</v>
      </c>
    </row>
    <row r="32" spans="1:3" x14ac:dyDescent="0.2">
      <c r="A32" s="132" t="s">
        <v>91</v>
      </c>
      <c r="B32" s="133">
        <v>284755.39299999998</v>
      </c>
      <c r="C32" s="134">
        <f t="shared" si="0"/>
        <v>5.2552087088268015E-2</v>
      </c>
    </row>
    <row r="33" spans="1:3" x14ac:dyDescent="0.2">
      <c r="A33" s="132" t="s">
        <v>103</v>
      </c>
      <c r="B33" s="133">
        <v>297007.93699999998</v>
      </c>
      <c r="C33" s="134">
        <f t="shared" si="0"/>
        <v>5.4813314707373495E-2</v>
      </c>
    </row>
    <row r="34" spans="1:3" x14ac:dyDescent="0.2">
      <c r="A34" s="132" t="s">
        <v>125</v>
      </c>
      <c r="B34" s="133">
        <v>318088.03499999997</v>
      </c>
      <c r="C34" s="134">
        <f t="shared" si="0"/>
        <v>5.8703682276022934E-2</v>
      </c>
    </row>
    <row r="35" spans="1:3" x14ac:dyDescent="0.2">
      <c r="A35" s="132" t="s">
        <v>101</v>
      </c>
      <c r="B35" s="133">
        <v>374899.95600000001</v>
      </c>
      <c r="C35" s="134">
        <f t="shared" si="0"/>
        <v>6.9188417924361659E-2</v>
      </c>
    </row>
    <row r="36" spans="1:3" x14ac:dyDescent="0.2">
      <c r="A36" s="132" t="s">
        <v>170</v>
      </c>
      <c r="B36" s="133">
        <v>411368.29399999999</v>
      </c>
      <c r="C36" s="134">
        <f t="shared" si="0"/>
        <v>7.5918711087028454E-2</v>
      </c>
    </row>
    <row r="37" spans="1:3" x14ac:dyDescent="0.2">
      <c r="A37" s="132" t="s">
        <v>94</v>
      </c>
      <c r="B37" s="133">
        <v>446446.49400000001</v>
      </c>
      <c r="C37" s="134">
        <f t="shared" si="0"/>
        <v>8.2392451941866909E-2</v>
      </c>
    </row>
    <row r="38" spans="1:3" x14ac:dyDescent="0.2">
      <c r="A38" s="132" t="s">
        <v>119</v>
      </c>
      <c r="B38" s="133">
        <v>465887.48599999998</v>
      </c>
      <c r="C38" s="134">
        <f t="shared" si="0"/>
        <v>8.5980319739216479E-2</v>
      </c>
    </row>
    <row r="42" spans="1:3" x14ac:dyDescent="0.2">
      <c r="A42" s="135" t="s">
        <v>883</v>
      </c>
      <c r="B42" s="135">
        <v>5418536.3279999997</v>
      </c>
    </row>
  </sheetData>
  <mergeCells count="1">
    <mergeCell ref="H1:I1"/>
  </mergeCells>
  <hyperlinks>
    <hyperlink ref="H1:I1" location="Index!A1" display="Regresar al Índic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FF0000"/>
  </sheetPr>
  <dimension ref="A1:I41"/>
  <sheetViews>
    <sheetView workbookViewId="0">
      <selection activeCell="A2" sqref="A2"/>
    </sheetView>
  </sheetViews>
  <sheetFormatPr baseColWidth="10" defaultColWidth="11.42578125" defaultRowHeight="12.75" x14ac:dyDescent="0.2"/>
  <cols>
    <col min="1" max="1" width="11.42578125" style="132"/>
    <col min="2" max="2" width="13.140625" style="132" bestFit="1" customWidth="1"/>
    <col min="3" max="16384" width="11.42578125" style="132"/>
  </cols>
  <sheetData>
    <row r="1" spans="1:9" ht="15" x14ac:dyDescent="0.25">
      <c r="A1" s="316" t="s">
        <v>1186</v>
      </c>
      <c r="H1" s="330" t="s">
        <v>133</v>
      </c>
      <c r="I1" s="330"/>
    </row>
    <row r="2" spans="1:9" x14ac:dyDescent="0.2">
      <c r="A2" s="2" t="s">
        <v>855</v>
      </c>
    </row>
    <row r="3" spans="1:9" x14ac:dyDescent="0.2">
      <c r="A3" s="2" t="s">
        <v>857</v>
      </c>
    </row>
    <row r="6" spans="1:9" x14ac:dyDescent="0.2">
      <c r="A6" s="132" t="s">
        <v>862</v>
      </c>
      <c r="B6" s="132" t="s">
        <v>885</v>
      </c>
    </row>
    <row r="7" spans="1:9" x14ac:dyDescent="0.2">
      <c r="A7" s="132" t="s">
        <v>114</v>
      </c>
      <c r="B7" s="133">
        <v>62446.49</v>
      </c>
      <c r="C7" s="134">
        <f>B7/B$41</f>
        <v>5.324587782696984E-3</v>
      </c>
    </row>
    <row r="8" spans="1:9" x14ac:dyDescent="0.2">
      <c r="A8" s="132" t="s">
        <v>94</v>
      </c>
      <c r="B8" s="133">
        <v>76738.892000000007</v>
      </c>
      <c r="C8" s="134">
        <f t="shared" ref="C8:C38" si="0">B8/B$41</f>
        <v>6.5432495373383415E-3</v>
      </c>
    </row>
    <row r="9" spans="1:9" x14ac:dyDescent="0.2">
      <c r="A9" s="132" t="s">
        <v>117</v>
      </c>
      <c r="B9" s="133">
        <v>78453.11</v>
      </c>
      <c r="C9" s="134">
        <f t="shared" si="0"/>
        <v>6.6894147456579645E-3</v>
      </c>
    </row>
    <row r="10" spans="1:9" x14ac:dyDescent="0.2">
      <c r="A10" s="132" t="s">
        <v>92</v>
      </c>
      <c r="B10" s="133">
        <v>89511.926999999996</v>
      </c>
      <c r="C10" s="134">
        <f t="shared" si="0"/>
        <v>7.6323603281764005E-3</v>
      </c>
    </row>
    <row r="11" spans="1:9" x14ac:dyDescent="0.2">
      <c r="A11" s="132" t="s">
        <v>108</v>
      </c>
      <c r="B11" s="133">
        <v>90947.107000000004</v>
      </c>
      <c r="C11" s="134">
        <f t="shared" si="0"/>
        <v>7.7547329690401401E-3</v>
      </c>
    </row>
    <row r="12" spans="1:9" x14ac:dyDescent="0.2">
      <c r="A12" s="132" t="s">
        <v>113</v>
      </c>
      <c r="B12" s="133">
        <v>104199.44</v>
      </c>
      <c r="C12" s="134">
        <f t="shared" si="0"/>
        <v>8.8847117778415967E-3</v>
      </c>
    </row>
    <row r="13" spans="1:9" x14ac:dyDescent="0.2">
      <c r="A13" s="132" t="s">
        <v>110</v>
      </c>
      <c r="B13" s="133">
        <v>121556.81600000001</v>
      </c>
      <c r="C13" s="134">
        <f t="shared" si="0"/>
        <v>1.0364712850588485E-2</v>
      </c>
    </row>
    <row r="14" spans="1:9" x14ac:dyDescent="0.2">
      <c r="A14" s="132" t="s">
        <v>97</v>
      </c>
      <c r="B14" s="133">
        <v>129850.523</v>
      </c>
      <c r="C14" s="134">
        <f t="shared" si="0"/>
        <v>1.1071887440632993E-2</v>
      </c>
    </row>
    <row r="15" spans="1:9" x14ac:dyDescent="0.2">
      <c r="A15" s="132" t="s">
        <v>105</v>
      </c>
      <c r="B15" s="133">
        <v>133876.82199999999</v>
      </c>
      <c r="C15" s="134">
        <f t="shared" si="0"/>
        <v>1.1415195486687863E-2</v>
      </c>
    </row>
    <row r="16" spans="1:9" x14ac:dyDescent="0.2">
      <c r="A16" s="132" t="s">
        <v>91</v>
      </c>
      <c r="B16" s="133">
        <v>169895.734</v>
      </c>
      <c r="C16" s="134">
        <f t="shared" si="0"/>
        <v>1.4486398668503812E-2</v>
      </c>
    </row>
    <row r="17" spans="1:3" x14ac:dyDescent="0.2">
      <c r="A17" s="132" t="s">
        <v>102</v>
      </c>
      <c r="B17" s="133">
        <v>174807.44200000001</v>
      </c>
      <c r="C17" s="134">
        <f t="shared" si="0"/>
        <v>1.4905202358014225E-2</v>
      </c>
    </row>
    <row r="18" spans="1:3" x14ac:dyDescent="0.2">
      <c r="A18" s="132" t="s">
        <v>118</v>
      </c>
      <c r="B18" s="133">
        <v>179774.92199999999</v>
      </c>
      <c r="C18" s="134">
        <f t="shared" si="0"/>
        <v>1.5328761525531752E-2</v>
      </c>
    </row>
    <row r="19" spans="1:3" x14ac:dyDescent="0.2">
      <c r="A19" s="132" t="s">
        <v>96</v>
      </c>
      <c r="B19" s="133">
        <v>184356.622</v>
      </c>
      <c r="C19" s="134">
        <f t="shared" si="0"/>
        <v>1.5719426618861783E-2</v>
      </c>
    </row>
    <row r="20" spans="1:3" x14ac:dyDescent="0.2">
      <c r="A20" s="132" t="s">
        <v>106</v>
      </c>
      <c r="B20" s="133">
        <v>185525.565</v>
      </c>
      <c r="C20" s="134">
        <f t="shared" si="0"/>
        <v>1.5819098187535525E-2</v>
      </c>
    </row>
    <row r="21" spans="1:3" x14ac:dyDescent="0.2">
      <c r="A21" s="132" t="s">
        <v>93</v>
      </c>
      <c r="B21" s="133">
        <v>204595.26</v>
      </c>
      <c r="C21" s="134">
        <f t="shared" si="0"/>
        <v>1.7445102547696646E-2</v>
      </c>
    </row>
    <row r="22" spans="1:3" x14ac:dyDescent="0.2">
      <c r="A22" s="132" t="s">
        <v>99</v>
      </c>
      <c r="B22" s="133">
        <v>215064.321</v>
      </c>
      <c r="C22" s="134">
        <f t="shared" si="0"/>
        <v>1.8337761755554596E-2</v>
      </c>
    </row>
    <row r="23" spans="1:3" x14ac:dyDescent="0.2">
      <c r="A23" s="132" t="s">
        <v>124</v>
      </c>
      <c r="B23" s="133">
        <v>238435.61900000001</v>
      </c>
      <c r="C23" s="134">
        <f t="shared" si="0"/>
        <v>2.0330548344465686E-2</v>
      </c>
    </row>
    <row r="24" spans="1:3" x14ac:dyDescent="0.2">
      <c r="A24" s="132" t="s">
        <v>111</v>
      </c>
      <c r="B24" s="133">
        <v>254433.87400000001</v>
      </c>
      <c r="C24" s="134">
        <f t="shared" si="0"/>
        <v>2.1694662053938725E-2</v>
      </c>
    </row>
    <row r="25" spans="1:3" x14ac:dyDescent="0.2">
      <c r="A25" s="132" t="s">
        <v>120</v>
      </c>
      <c r="B25" s="133">
        <v>270087.39299999998</v>
      </c>
      <c r="C25" s="134">
        <f t="shared" si="0"/>
        <v>2.3029381363600724E-2</v>
      </c>
    </row>
    <row r="26" spans="1:3" x14ac:dyDescent="0.2">
      <c r="A26" s="132" t="s">
        <v>100</v>
      </c>
      <c r="B26" s="133">
        <v>282116.10600000003</v>
      </c>
      <c r="C26" s="134">
        <f t="shared" si="0"/>
        <v>2.4055026492436127E-2</v>
      </c>
    </row>
    <row r="27" spans="1:3" x14ac:dyDescent="0.2">
      <c r="A27" s="132" t="s">
        <v>125</v>
      </c>
      <c r="B27" s="133">
        <v>289902.10600000003</v>
      </c>
      <c r="C27" s="134">
        <f t="shared" si="0"/>
        <v>2.4718910731183229E-2</v>
      </c>
    </row>
    <row r="28" spans="1:3" x14ac:dyDescent="0.2">
      <c r="A28" s="132" t="s">
        <v>109</v>
      </c>
      <c r="B28" s="133">
        <v>303379.85700000002</v>
      </c>
      <c r="C28" s="134">
        <f t="shared" si="0"/>
        <v>2.5868110122739617E-2</v>
      </c>
    </row>
    <row r="29" spans="1:3" x14ac:dyDescent="0.2">
      <c r="A29" s="132" t="s">
        <v>122</v>
      </c>
      <c r="B29" s="133">
        <v>305310.43099999998</v>
      </c>
      <c r="C29" s="134">
        <f t="shared" si="0"/>
        <v>2.6032723229641098E-2</v>
      </c>
    </row>
    <row r="30" spans="1:3" x14ac:dyDescent="0.2">
      <c r="A30" s="132" t="s">
        <v>116</v>
      </c>
      <c r="B30" s="133">
        <v>307490.94300000003</v>
      </c>
      <c r="C30" s="134">
        <f t="shared" si="0"/>
        <v>2.6218647651577776E-2</v>
      </c>
    </row>
    <row r="31" spans="1:3" x14ac:dyDescent="0.2">
      <c r="A31" s="132" t="s">
        <v>115</v>
      </c>
      <c r="B31" s="133">
        <v>328181.70799999998</v>
      </c>
      <c r="C31" s="134">
        <f t="shared" si="0"/>
        <v>2.7982874824852913E-2</v>
      </c>
    </row>
    <row r="32" spans="1:3" x14ac:dyDescent="0.2">
      <c r="A32" s="132" t="s">
        <v>107</v>
      </c>
      <c r="B32" s="133">
        <v>366407.4</v>
      </c>
      <c r="C32" s="134">
        <f t="shared" si="0"/>
        <v>3.1242242206563846E-2</v>
      </c>
    </row>
    <row r="33" spans="1:3" x14ac:dyDescent="0.2">
      <c r="A33" s="132" t="s">
        <v>98</v>
      </c>
      <c r="B33" s="133">
        <v>445879.74</v>
      </c>
      <c r="C33" s="134">
        <f t="shared" si="0"/>
        <v>3.801856303142271E-2</v>
      </c>
    </row>
    <row r="34" spans="1:3" x14ac:dyDescent="0.2">
      <c r="A34" s="132" t="s">
        <v>126</v>
      </c>
      <c r="B34" s="133">
        <v>516601.25900000002</v>
      </c>
      <c r="C34" s="134">
        <f t="shared" si="0"/>
        <v>4.4048732798229025E-2</v>
      </c>
    </row>
    <row r="35" spans="1:3" x14ac:dyDescent="0.2">
      <c r="A35" s="132" t="s">
        <v>101</v>
      </c>
      <c r="B35" s="133">
        <v>781804.05</v>
      </c>
      <c r="C35" s="134">
        <f t="shared" si="0"/>
        <v>6.6661621703526047E-2</v>
      </c>
    </row>
    <row r="36" spans="1:3" x14ac:dyDescent="0.2">
      <c r="A36" s="132" t="s">
        <v>119</v>
      </c>
      <c r="B36" s="133">
        <v>852743.19200000004</v>
      </c>
      <c r="C36" s="134">
        <f t="shared" si="0"/>
        <v>7.2710347401450895E-2</v>
      </c>
    </row>
    <row r="37" spans="1:3" x14ac:dyDescent="0.2">
      <c r="A37" s="132" t="s">
        <v>95</v>
      </c>
      <c r="B37" s="133">
        <v>1152591.639</v>
      </c>
      <c r="C37" s="134">
        <f t="shared" si="0"/>
        <v>9.8277346884638239E-2</v>
      </c>
    </row>
    <row r="38" spans="1:3" x14ac:dyDescent="0.2">
      <c r="A38" s="132" t="s">
        <v>103</v>
      </c>
      <c r="B38" s="133">
        <v>2830981.946</v>
      </c>
      <c r="C38" s="134">
        <f t="shared" si="0"/>
        <v>0.24138765657937433</v>
      </c>
    </row>
    <row r="41" spans="1:3" x14ac:dyDescent="0.2">
      <c r="A41" s="132" t="s">
        <v>883</v>
      </c>
      <c r="B41" s="135">
        <v>11727948.255999999</v>
      </c>
    </row>
  </sheetData>
  <mergeCells count="1">
    <mergeCell ref="H1:I1"/>
  </mergeCells>
  <hyperlinks>
    <hyperlink ref="H1:I1" location="Index!A1" display="Regresar al Índice"/>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FF0000"/>
  </sheetPr>
  <dimension ref="A1:I8"/>
  <sheetViews>
    <sheetView workbookViewId="0">
      <selection activeCell="A2" sqref="A2"/>
    </sheetView>
  </sheetViews>
  <sheetFormatPr baseColWidth="10" defaultColWidth="11.42578125" defaultRowHeight="12.75" x14ac:dyDescent="0.2"/>
  <cols>
    <col min="1" max="1" width="27.5703125" style="51" bestFit="1" customWidth="1"/>
    <col min="2" max="16384" width="11.42578125" style="51"/>
  </cols>
  <sheetData>
    <row r="1" spans="1:9" ht="15" x14ac:dyDescent="0.25">
      <c r="A1" s="317" t="s">
        <v>1081</v>
      </c>
      <c r="H1" s="330" t="s">
        <v>133</v>
      </c>
      <c r="I1" s="330"/>
    </row>
    <row r="2" spans="1:9" x14ac:dyDescent="0.2">
      <c r="A2" s="51" t="s">
        <v>816</v>
      </c>
    </row>
    <row r="5" spans="1:9" x14ac:dyDescent="0.2">
      <c r="B5" s="51" t="s">
        <v>817</v>
      </c>
      <c r="C5" s="51" t="s">
        <v>818</v>
      </c>
    </row>
    <row r="6" spans="1:9" x14ac:dyDescent="0.2">
      <c r="A6" s="51" t="s">
        <v>819</v>
      </c>
      <c r="B6" s="52">
        <v>5944858</v>
      </c>
      <c r="C6" s="52">
        <v>385346</v>
      </c>
    </row>
    <row r="7" spans="1:9" x14ac:dyDescent="0.2">
      <c r="A7" s="51" t="s">
        <v>820</v>
      </c>
      <c r="B7" s="52">
        <v>324451</v>
      </c>
      <c r="C7" s="52">
        <v>17795</v>
      </c>
    </row>
    <row r="8" spans="1:9" x14ac:dyDescent="0.2">
      <c r="B8" s="53"/>
    </row>
  </sheetData>
  <mergeCells count="1">
    <mergeCell ref="H1:I1"/>
  </mergeCells>
  <hyperlinks>
    <hyperlink ref="H1:I1" location="Index!A1" display="Regresar al Índic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0000"/>
  </sheetPr>
  <dimension ref="A1:I8"/>
  <sheetViews>
    <sheetView workbookViewId="0">
      <selection activeCell="A2" sqref="A2"/>
    </sheetView>
  </sheetViews>
  <sheetFormatPr baseColWidth="10" defaultColWidth="11.42578125" defaultRowHeight="12.75" x14ac:dyDescent="0.2"/>
  <cols>
    <col min="1" max="16384" width="11.42578125" style="51"/>
  </cols>
  <sheetData>
    <row r="1" spans="1:9" ht="15" x14ac:dyDescent="0.25">
      <c r="A1" s="317" t="s">
        <v>1082</v>
      </c>
      <c r="H1" s="330" t="s">
        <v>133</v>
      </c>
      <c r="I1" s="330"/>
    </row>
    <row r="2" spans="1:9" x14ac:dyDescent="0.2">
      <c r="A2" s="51" t="s">
        <v>816</v>
      </c>
    </row>
    <row r="6" spans="1:9" x14ac:dyDescent="0.2">
      <c r="A6" s="54"/>
      <c r="B6" s="54" t="s">
        <v>123</v>
      </c>
      <c r="C6" s="54" t="s">
        <v>101</v>
      </c>
    </row>
    <row r="7" spans="1:9" x14ac:dyDescent="0.2">
      <c r="A7" s="54" t="s">
        <v>821</v>
      </c>
      <c r="B7" s="55">
        <v>19917578</v>
      </c>
      <c r="C7" s="55">
        <v>1391057</v>
      </c>
    </row>
    <row r="8" spans="1:9" x14ac:dyDescent="0.2">
      <c r="A8" s="54" t="s">
        <v>822</v>
      </c>
      <c r="B8" s="55">
        <v>15546047</v>
      </c>
      <c r="C8" s="55">
        <v>1071156</v>
      </c>
    </row>
  </sheetData>
  <mergeCells count="1">
    <mergeCell ref="H1:I1"/>
  </mergeCells>
  <hyperlinks>
    <hyperlink ref="H1:I1" location="Index!A1" display="Regresar al Índice"/>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FF0000"/>
  </sheetPr>
  <dimension ref="A1:I39"/>
  <sheetViews>
    <sheetView workbookViewId="0">
      <selection activeCell="A2" sqref="A2"/>
    </sheetView>
  </sheetViews>
  <sheetFormatPr baseColWidth="10" defaultColWidth="11.42578125" defaultRowHeight="12.75" x14ac:dyDescent="0.2"/>
  <cols>
    <col min="1" max="1" width="19.5703125" style="51" bestFit="1" customWidth="1"/>
    <col min="2" max="2" width="20.28515625" style="51" bestFit="1" customWidth="1"/>
    <col min="3" max="3" width="16.85546875" style="51" bestFit="1" customWidth="1"/>
    <col min="4" max="16384" width="11.42578125" style="51"/>
  </cols>
  <sheetData>
    <row r="1" spans="1:9" ht="15" x14ac:dyDescent="0.25">
      <c r="A1" s="317" t="s">
        <v>1083</v>
      </c>
      <c r="H1" s="330" t="s">
        <v>133</v>
      </c>
      <c r="I1" s="330"/>
    </row>
    <row r="2" spans="1:9" x14ac:dyDescent="0.2">
      <c r="A2" s="51" t="s">
        <v>816</v>
      </c>
    </row>
    <row r="6" spans="1:9" x14ac:dyDescent="0.2">
      <c r="B6" s="51" t="s">
        <v>823</v>
      </c>
      <c r="C6" s="51" t="s">
        <v>622</v>
      </c>
      <c r="D6" s="51" t="s">
        <v>824</v>
      </c>
    </row>
    <row r="7" spans="1:9" x14ac:dyDescent="0.2">
      <c r="A7" s="51" t="s">
        <v>376</v>
      </c>
      <c r="B7" s="56">
        <v>6269309</v>
      </c>
      <c r="C7" s="56">
        <v>35463625</v>
      </c>
    </row>
    <row r="8" spans="1:9" x14ac:dyDescent="0.2">
      <c r="A8" s="51" t="s">
        <v>117</v>
      </c>
      <c r="B8" s="56">
        <v>42691</v>
      </c>
      <c r="C8" s="56">
        <v>251240</v>
      </c>
      <c r="D8" s="57">
        <f t="shared" ref="D8:D39" si="0">B8/C8</f>
        <v>0.16992119089316987</v>
      </c>
    </row>
    <row r="9" spans="1:9" x14ac:dyDescent="0.2">
      <c r="A9" s="51" t="s">
        <v>113</v>
      </c>
      <c r="B9" s="56">
        <v>37319</v>
      </c>
      <c r="C9" s="56">
        <v>286193</v>
      </c>
      <c r="D9" s="57">
        <f t="shared" si="0"/>
        <v>0.13039801812063886</v>
      </c>
    </row>
    <row r="10" spans="1:9" x14ac:dyDescent="0.2">
      <c r="A10" s="51" t="s">
        <v>94</v>
      </c>
      <c r="B10" s="56">
        <v>54703</v>
      </c>
      <c r="C10" s="56">
        <v>303264</v>
      </c>
      <c r="D10" s="57">
        <f t="shared" si="0"/>
        <v>0.18038079033449403</v>
      </c>
    </row>
    <row r="11" spans="1:9" x14ac:dyDescent="0.2">
      <c r="A11" s="51" t="s">
        <v>114</v>
      </c>
      <c r="B11" s="56">
        <v>91037</v>
      </c>
      <c r="C11" s="56">
        <v>340475</v>
      </c>
      <c r="D11" s="57">
        <f t="shared" si="0"/>
        <v>0.26738233350466262</v>
      </c>
    </row>
    <row r="12" spans="1:9" x14ac:dyDescent="0.2">
      <c r="A12" s="51" t="s">
        <v>108</v>
      </c>
      <c r="B12" s="56">
        <v>77368</v>
      </c>
      <c r="C12" s="56">
        <v>352942</v>
      </c>
      <c r="D12" s="57">
        <f t="shared" si="0"/>
        <v>0.21920882184608237</v>
      </c>
    </row>
    <row r="13" spans="1:9" x14ac:dyDescent="0.2">
      <c r="A13" s="51" t="s">
        <v>92</v>
      </c>
      <c r="B13" s="56">
        <v>94094</v>
      </c>
      <c r="C13" s="56">
        <v>408289</v>
      </c>
      <c r="D13" s="57">
        <f t="shared" si="0"/>
        <v>0.23045930701047543</v>
      </c>
    </row>
    <row r="14" spans="1:9" x14ac:dyDescent="0.2">
      <c r="A14" s="51" t="s">
        <v>110</v>
      </c>
      <c r="B14" s="56">
        <v>81742</v>
      </c>
      <c r="C14" s="56">
        <v>464448</v>
      </c>
      <c r="D14" s="57">
        <f t="shared" si="0"/>
        <v>0.17599817417665703</v>
      </c>
    </row>
    <row r="15" spans="1:9" x14ac:dyDescent="0.2">
      <c r="A15" s="51" t="s">
        <v>97</v>
      </c>
      <c r="B15" s="56">
        <v>68227</v>
      </c>
      <c r="C15" s="56">
        <v>487393</v>
      </c>
      <c r="D15" s="57">
        <f t="shared" si="0"/>
        <v>0.1399835451063105</v>
      </c>
    </row>
    <row r="16" spans="1:9" x14ac:dyDescent="0.2">
      <c r="A16" s="51" t="s">
        <v>105</v>
      </c>
      <c r="B16" s="56">
        <v>123566</v>
      </c>
      <c r="C16" s="56">
        <v>509877</v>
      </c>
      <c r="D16" s="57">
        <f t="shared" si="0"/>
        <v>0.24234472235460708</v>
      </c>
    </row>
    <row r="17" spans="1:4" x14ac:dyDescent="0.2">
      <c r="A17" s="51" t="s">
        <v>91</v>
      </c>
      <c r="B17" s="56">
        <v>127534</v>
      </c>
      <c r="C17" s="56">
        <v>592983</v>
      </c>
      <c r="D17" s="57">
        <f t="shared" si="0"/>
        <v>0.21507193292219171</v>
      </c>
    </row>
    <row r="18" spans="1:4" x14ac:dyDescent="0.2">
      <c r="A18" s="51" t="s">
        <v>111</v>
      </c>
      <c r="B18" s="56">
        <v>68619</v>
      </c>
      <c r="C18" s="56">
        <v>602826</v>
      </c>
      <c r="D18" s="57">
        <f t="shared" si="0"/>
        <v>0.11382886604094714</v>
      </c>
    </row>
    <row r="19" spans="1:4" x14ac:dyDescent="0.2">
      <c r="A19" s="51" t="s">
        <v>102</v>
      </c>
      <c r="B19" s="56">
        <v>189157</v>
      </c>
      <c r="C19" s="56">
        <v>718276</v>
      </c>
      <c r="D19" s="57">
        <f t="shared" si="0"/>
        <v>0.26334862921773805</v>
      </c>
    </row>
    <row r="20" spans="1:4" x14ac:dyDescent="0.2">
      <c r="A20" s="51" t="s">
        <v>118</v>
      </c>
      <c r="B20" s="56">
        <v>144967</v>
      </c>
      <c r="C20" s="56">
        <v>738033</v>
      </c>
      <c r="D20" s="57">
        <f t="shared" si="0"/>
        <v>0.19642346615937228</v>
      </c>
    </row>
    <row r="21" spans="1:4" x14ac:dyDescent="0.2">
      <c r="A21" s="51" t="s">
        <v>106</v>
      </c>
      <c r="B21" s="56">
        <v>199847</v>
      </c>
      <c r="C21" s="56">
        <v>753099</v>
      </c>
      <c r="D21" s="57">
        <f t="shared" si="0"/>
        <v>0.26536617363719778</v>
      </c>
    </row>
    <row r="22" spans="1:4" x14ac:dyDescent="0.2">
      <c r="A22" s="51" t="s">
        <v>99</v>
      </c>
      <c r="B22" s="56">
        <v>157118</v>
      </c>
      <c r="C22" s="56">
        <v>812314</v>
      </c>
      <c r="D22" s="57">
        <f t="shared" si="0"/>
        <v>0.19342027836526268</v>
      </c>
    </row>
    <row r="23" spans="1:4" x14ac:dyDescent="0.2">
      <c r="A23" s="51" t="s">
        <v>124</v>
      </c>
      <c r="B23" s="56">
        <v>119142</v>
      </c>
      <c r="C23" s="56">
        <v>852281</v>
      </c>
      <c r="D23" s="57">
        <f t="shared" si="0"/>
        <v>0.1397919230863999</v>
      </c>
    </row>
    <row r="24" spans="1:4" x14ac:dyDescent="0.2">
      <c r="A24" s="51" t="s">
        <v>120</v>
      </c>
      <c r="B24" s="56">
        <v>143033</v>
      </c>
      <c r="C24" s="56">
        <v>877093</v>
      </c>
      <c r="D24" s="57">
        <f t="shared" si="0"/>
        <v>0.16307620742612242</v>
      </c>
    </row>
    <row r="25" spans="1:4" x14ac:dyDescent="0.2">
      <c r="A25" s="51" t="s">
        <v>100</v>
      </c>
      <c r="B25" s="56">
        <v>122525</v>
      </c>
      <c r="C25" s="56">
        <v>977571</v>
      </c>
      <c r="D25" s="57">
        <f t="shared" si="0"/>
        <v>0.12533616484122381</v>
      </c>
    </row>
    <row r="26" spans="1:4" x14ac:dyDescent="0.2">
      <c r="A26" s="51" t="s">
        <v>96</v>
      </c>
      <c r="B26" s="56">
        <v>295354</v>
      </c>
      <c r="C26" s="56">
        <v>984577</v>
      </c>
      <c r="D26" s="57">
        <f t="shared" si="0"/>
        <v>0.29998060080623457</v>
      </c>
    </row>
    <row r="27" spans="1:4" x14ac:dyDescent="0.2">
      <c r="A27" s="51" t="s">
        <v>109</v>
      </c>
      <c r="B27" s="56">
        <v>141936</v>
      </c>
      <c r="C27" s="56">
        <v>1055987</v>
      </c>
      <c r="D27" s="57">
        <f t="shared" si="0"/>
        <v>0.13441074558683014</v>
      </c>
    </row>
    <row r="28" spans="1:4" x14ac:dyDescent="0.2">
      <c r="A28" s="51" t="s">
        <v>93</v>
      </c>
      <c r="B28" s="56">
        <v>318328</v>
      </c>
      <c r="C28" s="56">
        <v>1092930</v>
      </c>
      <c r="D28" s="57">
        <f t="shared" si="0"/>
        <v>0.29126110546878575</v>
      </c>
    </row>
    <row r="29" spans="1:4" x14ac:dyDescent="0.2">
      <c r="A29" s="51" t="s">
        <v>125</v>
      </c>
      <c r="B29" s="56">
        <v>116845</v>
      </c>
      <c r="C29" s="56">
        <v>1137983</v>
      </c>
      <c r="D29" s="57">
        <f t="shared" si="0"/>
        <v>0.10267728076781463</v>
      </c>
    </row>
    <row r="30" spans="1:4" x14ac:dyDescent="0.2">
      <c r="A30" s="51" t="s">
        <v>122</v>
      </c>
      <c r="B30" s="56">
        <v>314931</v>
      </c>
      <c r="C30" s="56">
        <v>1138798</v>
      </c>
      <c r="D30" s="57">
        <f t="shared" si="0"/>
        <v>0.27654685027546588</v>
      </c>
    </row>
    <row r="31" spans="1:4" x14ac:dyDescent="0.2">
      <c r="A31" s="51" t="s">
        <v>116</v>
      </c>
      <c r="B31" s="56">
        <v>132746</v>
      </c>
      <c r="C31" s="56">
        <v>1233672</v>
      </c>
      <c r="D31" s="57">
        <f t="shared" si="0"/>
        <v>0.10760234486962499</v>
      </c>
    </row>
    <row r="32" spans="1:4" x14ac:dyDescent="0.2">
      <c r="A32" s="51" t="s">
        <v>115</v>
      </c>
      <c r="B32" s="56">
        <v>126642</v>
      </c>
      <c r="C32" s="56">
        <v>1248471</v>
      </c>
      <c r="D32" s="57">
        <f t="shared" si="0"/>
        <v>0.10143767856842489</v>
      </c>
    </row>
    <row r="33" spans="1:4" x14ac:dyDescent="0.2">
      <c r="A33" s="51" t="s">
        <v>107</v>
      </c>
      <c r="B33" s="56">
        <v>412874</v>
      </c>
      <c r="C33" s="56">
        <v>1556984</v>
      </c>
      <c r="D33" s="57">
        <f t="shared" si="0"/>
        <v>0.26517549313287742</v>
      </c>
    </row>
    <row r="34" spans="1:4" x14ac:dyDescent="0.2">
      <c r="A34" s="51" t="s">
        <v>126</v>
      </c>
      <c r="B34" s="56">
        <v>373420</v>
      </c>
      <c r="C34" s="56">
        <v>1564727</v>
      </c>
      <c r="D34" s="57">
        <f t="shared" si="0"/>
        <v>0.23864865883952921</v>
      </c>
    </row>
    <row r="35" spans="1:4" x14ac:dyDescent="0.2">
      <c r="A35" s="51" t="s">
        <v>98</v>
      </c>
      <c r="B35" s="56">
        <v>322993</v>
      </c>
      <c r="C35" s="56">
        <v>1760199</v>
      </c>
      <c r="D35" s="57">
        <f t="shared" si="0"/>
        <v>0.18349800221452234</v>
      </c>
    </row>
    <row r="36" spans="1:4" x14ac:dyDescent="0.2">
      <c r="A36" s="51" t="s">
        <v>119</v>
      </c>
      <c r="B36" s="56">
        <v>186651</v>
      </c>
      <c r="C36" s="56">
        <v>2036425</v>
      </c>
      <c r="D36" s="57">
        <f t="shared" si="0"/>
        <v>9.1656211252562708E-2</v>
      </c>
    </row>
    <row r="37" spans="1:4" x14ac:dyDescent="0.2">
      <c r="A37" s="51" t="s">
        <v>101</v>
      </c>
      <c r="B37" s="56">
        <v>403141</v>
      </c>
      <c r="C37" s="56">
        <v>2462212</v>
      </c>
      <c r="D37" s="57">
        <f t="shared" si="0"/>
        <v>0.16373123029211131</v>
      </c>
    </row>
    <row r="38" spans="1:4" x14ac:dyDescent="0.2">
      <c r="A38" s="51" t="s">
        <v>95</v>
      </c>
      <c r="B38" s="56">
        <v>724560</v>
      </c>
      <c r="C38" s="56">
        <v>3285172</v>
      </c>
      <c r="D38" s="57">
        <f t="shared" si="0"/>
        <v>0.22055466197812473</v>
      </c>
    </row>
    <row r="39" spans="1:4" x14ac:dyDescent="0.2">
      <c r="A39" s="51" t="s">
        <v>103</v>
      </c>
      <c r="B39" s="56">
        <v>456201</v>
      </c>
      <c r="C39" s="56">
        <v>4576893</v>
      </c>
      <c r="D39" s="57">
        <f t="shared" si="0"/>
        <v>9.9674823073207089E-2</v>
      </c>
    </row>
  </sheetData>
  <mergeCells count="1">
    <mergeCell ref="H1:I1"/>
  </mergeCells>
  <hyperlinks>
    <hyperlink ref="H1:I1" location="Index!A1" display="Regresar al Índic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sheetPr>
  <dimension ref="A1:I17"/>
  <sheetViews>
    <sheetView workbookViewId="0"/>
  </sheetViews>
  <sheetFormatPr baseColWidth="10" defaultColWidth="11.42578125" defaultRowHeight="12.75" x14ac:dyDescent="0.2"/>
  <cols>
    <col min="1" max="16384" width="11.42578125" style="51"/>
  </cols>
  <sheetData>
    <row r="1" spans="1:9" ht="15" x14ac:dyDescent="0.25">
      <c r="A1" s="317" t="s">
        <v>1024</v>
      </c>
      <c r="H1" s="330" t="s">
        <v>133</v>
      </c>
      <c r="I1" s="330"/>
    </row>
    <row r="2" spans="1:9" x14ac:dyDescent="0.2">
      <c r="A2" s="51" t="s">
        <v>835</v>
      </c>
    </row>
    <row r="3" spans="1:9" x14ac:dyDescent="0.2">
      <c r="A3" s="51" t="s">
        <v>843</v>
      </c>
    </row>
    <row r="4" spans="1:9" x14ac:dyDescent="0.2">
      <c r="A4" s="51" t="s">
        <v>844</v>
      </c>
    </row>
    <row r="6" spans="1:9" ht="25.5" customHeight="1" x14ac:dyDescent="0.2">
      <c r="A6" s="332" t="s">
        <v>838</v>
      </c>
      <c r="B6" s="333" t="s">
        <v>839</v>
      </c>
      <c r="C6" s="332"/>
      <c r="D6" s="333" t="s">
        <v>622</v>
      </c>
      <c r="E6" s="332"/>
      <c r="F6" s="334" t="s">
        <v>840</v>
      </c>
      <c r="G6" s="335"/>
    </row>
    <row r="7" spans="1:9" x14ac:dyDescent="0.2">
      <c r="A7" s="332"/>
      <c r="B7" s="275" t="s">
        <v>841</v>
      </c>
      <c r="C7" s="276" t="s">
        <v>101</v>
      </c>
      <c r="D7" s="275" t="s">
        <v>841</v>
      </c>
      <c r="E7" s="276" t="s">
        <v>101</v>
      </c>
      <c r="F7" s="275" t="s">
        <v>841</v>
      </c>
      <c r="G7" s="275" t="s">
        <v>101</v>
      </c>
    </row>
    <row r="8" spans="1:9" x14ac:dyDescent="0.2">
      <c r="A8" s="336" t="s">
        <v>832</v>
      </c>
      <c r="B8" s="61">
        <v>561359</v>
      </c>
      <c r="C8" s="62">
        <v>33619</v>
      </c>
      <c r="D8" s="61">
        <v>4865189</v>
      </c>
      <c r="E8" s="62">
        <v>374087</v>
      </c>
      <c r="F8" s="61">
        <v>8632101</v>
      </c>
      <c r="G8" s="61">
        <v>520947</v>
      </c>
    </row>
    <row r="9" spans="1:9" x14ac:dyDescent="0.2">
      <c r="A9" s="336"/>
      <c r="B9" s="63">
        <v>0.96499999999999997</v>
      </c>
      <c r="C9" s="63">
        <v>0.94099999999999995</v>
      </c>
      <c r="D9" s="63">
        <v>0.74199999999999999</v>
      </c>
      <c r="E9" s="63">
        <v>0.73899999999999999</v>
      </c>
      <c r="F9" s="63">
        <v>0.78200000000000003</v>
      </c>
      <c r="G9" s="63">
        <v>0.74199999999999999</v>
      </c>
    </row>
    <row r="10" spans="1:9" x14ac:dyDescent="0.2">
      <c r="A10" s="336" t="s">
        <v>275</v>
      </c>
      <c r="B10" s="65">
        <v>2144555</v>
      </c>
      <c r="C10" s="66">
        <v>151659</v>
      </c>
      <c r="D10" s="65">
        <v>6264220</v>
      </c>
      <c r="E10" s="66">
        <v>506663</v>
      </c>
      <c r="F10" s="65">
        <v>5971936</v>
      </c>
      <c r="G10" s="65">
        <v>492059</v>
      </c>
    </row>
    <row r="11" spans="1:9" x14ac:dyDescent="0.2">
      <c r="A11" s="336"/>
      <c r="B11" s="67">
        <v>0.96299999999999997</v>
      </c>
      <c r="C11" s="67">
        <v>0.95499999999999996</v>
      </c>
      <c r="D11" s="67">
        <v>0.84299999999999997</v>
      </c>
      <c r="E11" s="67">
        <v>0.82799999999999996</v>
      </c>
      <c r="F11" s="67">
        <v>0.72899999999999998</v>
      </c>
      <c r="G11" s="67">
        <v>0.70699999999999996</v>
      </c>
    </row>
    <row r="12" spans="1:9" x14ac:dyDescent="0.2">
      <c r="A12" s="336" t="s">
        <v>833</v>
      </c>
      <c r="B12" s="61">
        <v>1783014</v>
      </c>
      <c r="C12" s="62">
        <v>127175</v>
      </c>
      <c r="D12" s="61">
        <v>7656136</v>
      </c>
      <c r="E12" s="62">
        <v>570975</v>
      </c>
      <c r="F12" s="61">
        <v>2150089</v>
      </c>
      <c r="G12" s="61">
        <v>146526</v>
      </c>
    </row>
    <row r="13" spans="1:9" x14ac:dyDescent="0.2">
      <c r="A13" s="336"/>
      <c r="B13" s="63">
        <v>0.95399999999999996</v>
      </c>
      <c r="C13" s="63">
        <v>0.95</v>
      </c>
      <c r="D13" s="63">
        <v>0.80200000000000005</v>
      </c>
      <c r="E13" s="63">
        <v>0.77900000000000003</v>
      </c>
      <c r="F13" s="63">
        <v>0.63500000000000001</v>
      </c>
      <c r="G13" s="63">
        <v>0.64700000000000002</v>
      </c>
    </row>
    <row r="14" spans="1:9" x14ac:dyDescent="0.2">
      <c r="A14" s="336" t="s">
        <v>842</v>
      </c>
      <c r="B14" s="65">
        <v>81829</v>
      </c>
      <c r="C14" s="66">
        <v>4387</v>
      </c>
      <c r="D14" s="65">
        <v>2277074</v>
      </c>
      <c r="E14" s="66">
        <v>110558</v>
      </c>
      <c r="F14" s="65">
        <v>2304416</v>
      </c>
      <c r="G14" s="65">
        <v>183122</v>
      </c>
    </row>
    <row r="15" spans="1:9" x14ac:dyDescent="0.2">
      <c r="A15" s="336"/>
      <c r="B15" s="67">
        <v>0.85299999999999998</v>
      </c>
      <c r="C15" s="67">
        <v>0.81299999999999994</v>
      </c>
      <c r="D15" s="67">
        <v>0.751</v>
      </c>
      <c r="E15" s="67">
        <v>0.60299999999999998</v>
      </c>
      <c r="F15" s="67">
        <v>0.754</v>
      </c>
      <c r="G15" s="67">
        <v>0.76400000000000001</v>
      </c>
    </row>
    <row r="16" spans="1:9" x14ac:dyDescent="0.2">
      <c r="A16" s="331" t="s">
        <v>128</v>
      </c>
      <c r="B16" s="61">
        <v>4570757</v>
      </c>
      <c r="C16" s="62">
        <v>316840</v>
      </c>
      <c r="D16" s="61">
        <v>21062619</v>
      </c>
      <c r="E16" s="62">
        <v>1562283</v>
      </c>
      <c r="F16" s="61">
        <v>19058542</v>
      </c>
      <c r="G16" s="61">
        <v>1342654</v>
      </c>
    </row>
    <row r="17" spans="1:7" x14ac:dyDescent="0.2">
      <c r="A17" s="331"/>
      <c r="B17" s="63">
        <v>0.95699999999999996</v>
      </c>
      <c r="C17" s="63">
        <v>0.94899999999999995</v>
      </c>
      <c r="D17" s="63">
        <v>0.79300000000000004</v>
      </c>
      <c r="E17" s="63">
        <v>0.76800000000000002</v>
      </c>
      <c r="F17" s="63">
        <v>0.74199999999999999</v>
      </c>
      <c r="G17" s="63">
        <v>0.72</v>
      </c>
    </row>
  </sheetData>
  <mergeCells count="10">
    <mergeCell ref="H1:I1"/>
    <mergeCell ref="A16:A17"/>
    <mergeCell ref="A6:A7"/>
    <mergeCell ref="B6:C6"/>
    <mergeCell ref="D6:E6"/>
    <mergeCell ref="F6:G6"/>
    <mergeCell ref="A8:A9"/>
    <mergeCell ref="A10:A11"/>
    <mergeCell ref="A12:A13"/>
    <mergeCell ref="A14:A15"/>
  </mergeCells>
  <hyperlinks>
    <hyperlink ref="H1:I1" location="Index!A1" display="Regresar al Índic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FF0000"/>
  </sheetPr>
  <dimension ref="A1:I39"/>
  <sheetViews>
    <sheetView zoomScaleNormal="100" workbookViewId="0">
      <selection activeCell="E7" sqref="E7"/>
    </sheetView>
  </sheetViews>
  <sheetFormatPr baseColWidth="10" defaultColWidth="11.42578125" defaultRowHeight="12.75" x14ac:dyDescent="0.2"/>
  <cols>
    <col min="1" max="1" width="11.42578125" style="51"/>
    <col min="2" max="2" width="17.42578125" style="51" bestFit="1" customWidth="1"/>
    <col min="3" max="3" width="14.28515625" style="51" bestFit="1" customWidth="1"/>
    <col min="4" max="16384" width="11.42578125" style="51"/>
  </cols>
  <sheetData>
    <row r="1" spans="1:9" ht="15" x14ac:dyDescent="0.25">
      <c r="A1" s="317" t="s">
        <v>1191</v>
      </c>
      <c r="H1" s="330" t="s">
        <v>133</v>
      </c>
      <c r="I1" s="330"/>
    </row>
    <row r="2" spans="1:9" x14ac:dyDescent="0.2">
      <c r="A2" s="51" t="s">
        <v>816</v>
      </c>
    </row>
    <row r="3" spans="1:9" x14ac:dyDescent="0.2">
      <c r="A3" s="51" t="s">
        <v>825</v>
      </c>
    </row>
    <row r="6" spans="1:9" x14ac:dyDescent="0.2">
      <c r="B6" s="245" t="s">
        <v>209</v>
      </c>
      <c r="C6" s="245" t="s">
        <v>826</v>
      </c>
    </row>
    <row r="7" spans="1:9" x14ac:dyDescent="0.2">
      <c r="B7" s="51" t="s">
        <v>93</v>
      </c>
      <c r="C7" s="56">
        <v>78252.905757874614</v>
      </c>
    </row>
    <row r="8" spans="1:9" x14ac:dyDescent="0.2">
      <c r="B8" s="51" t="s">
        <v>106</v>
      </c>
      <c r="C8" s="56">
        <v>79625.274100544135</v>
      </c>
    </row>
    <row r="9" spans="1:9" x14ac:dyDescent="0.2">
      <c r="B9" s="51" t="s">
        <v>108</v>
      </c>
      <c r="C9" s="56">
        <v>79759.754371094416</v>
      </c>
    </row>
    <row r="10" spans="1:9" ht="15" customHeight="1" x14ac:dyDescent="0.2">
      <c r="B10" s="51" t="s">
        <v>118</v>
      </c>
      <c r="C10" s="56">
        <v>84591.428591267148</v>
      </c>
    </row>
    <row r="11" spans="1:9" x14ac:dyDescent="0.2">
      <c r="B11" s="51" t="s">
        <v>122</v>
      </c>
      <c r="C11" s="56">
        <v>85540.396247798242</v>
      </c>
    </row>
    <row r="12" spans="1:9" x14ac:dyDescent="0.2">
      <c r="B12" s="51" t="s">
        <v>117</v>
      </c>
      <c r="C12" s="56">
        <v>92360.644370248803</v>
      </c>
    </row>
    <row r="13" spans="1:9" x14ac:dyDescent="0.2">
      <c r="B13" s="51" t="s">
        <v>120</v>
      </c>
      <c r="C13" s="56">
        <v>92796.793992961</v>
      </c>
    </row>
    <row r="14" spans="1:9" x14ac:dyDescent="0.2">
      <c r="B14" s="51" t="s">
        <v>111</v>
      </c>
      <c r="C14" s="56">
        <v>94145.996521821988</v>
      </c>
    </row>
    <row r="15" spans="1:9" x14ac:dyDescent="0.2">
      <c r="B15" s="51" t="s">
        <v>114</v>
      </c>
      <c r="C15" s="56">
        <v>95184.17646945201</v>
      </c>
    </row>
    <row r="16" spans="1:9" x14ac:dyDescent="0.2">
      <c r="B16" s="51" t="s">
        <v>110</v>
      </c>
      <c r="C16" s="56">
        <v>98154.046138666585</v>
      </c>
    </row>
    <row r="17" spans="2:3" x14ac:dyDescent="0.2">
      <c r="B17" s="51" t="s">
        <v>96</v>
      </c>
      <c r="C17" s="56">
        <v>99317.518444719695</v>
      </c>
    </row>
    <row r="18" spans="2:3" x14ac:dyDescent="0.2">
      <c r="B18" s="51" t="s">
        <v>105</v>
      </c>
      <c r="C18" s="56">
        <v>104185.73893041979</v>
      </c>
    </row>
    <row r="19" spans="2:3" x14ac:dyDescent="0.2">
      <c r="B19" s="51" t="s">
        <v>113</v>
      </c>
      <c r="C19" s="56">
        <v>107591.1778676844</v>
      </c>
    </row>
    <row r="20" spans="2:3" x14ac:dyDescent="0.2">
      <c r="B20" s="51" t="s">
        <v>102</v>
      </c>
      <c r="C20" s="56">
        <v>109222.25832941766</v>
      </c>
    </row>
    <row r="21" spans="2:3" x14ac:dyDescent="0.2">
      <c r="B21" s="51" t="s">
        <v>101</v>
      </c>
      <c r="C21" s="56">
        <v>110662.83160149923</v>
      </c>
    </row>
    <row r="22" spans="2:3" x14ac:dyDescent="0.2">
      <c r="B22" s="51" t="s">
        <v>107</v>
      </c>
      <c r="C22" s="56">
        <v>113094.51734745871</v>
      </c>
    </row>
    <row r="23" spans="2:3" x14ac:dyDescent="0.2">
      <c r="B23" s="51" t="s">
        <v>98</v>
      </c>
      <c r="C23" s="56">
        <v>113570.29619079421</v>
      </c>
    </row>
    <row r="24" spans="2:3" x14ac:dyDescent="0.2">
      <c r="B24" s="51" t="s">
        <v>92</v>
      </c>
      <c r="C24" s="56">
        <v>113741.17344453915</v>
      </c>
    </row>
    <row r="25" spans="2:3" x14ac:dyDescent="0.2">
      <c r="B25" s="51" t="s">
        <v>100</v>
      </c>
      <c r="C25" s="56">
        <v>115690.0556945084</v>
      </c>
    </row>
    <row r="26" spans="2:3" x14ac:dyDescent="0.2">
      <c r="B26" s="51" t="s">
        <v>95</v>
      </c>
      <c r="C26" s="56">
        <v>116108.08459298576</v>
      </c>
    </row>
    <row r="27" spans="2:3" x14ac:dyDescent="0.2">
      <c r="B27" s="51" t="s">
        <v>99</v>
      </c>
      <c r="C27" s="56">
        <v>118742.79094477731</v>
      </c>
    </row>
    <row r="28" spans="2:3" x14ac:dyDescent="0.2">
      <c r="B28" s="51" t="s">
        <v>123</v>
      </c>
      <c r="C28" s="56">
        <v>125959.1664903089</v>
      </c>
    </row>
    <row r="29" spans="2:3" x14ac:dyDescent="0.2">
      <c r="B29" s="51" t="s">
        <v>97</v>
      </c>
      <c r="C29" s="56">
        <v>126518.37441252841</v>
      </c>
    </row>
    <row r="30" spans="2:3" x14ac:dyDescent="0.2">
      <c r="B30" s="51" t="s">
        <v>116</v>
      </c>
      <c r="C30" s="56">
        <v>127452.88957268737</v>
      </c>
    </row>
    <row r="31" spans="2:3" x14ac:dyDescent="0.2">
      <c r="B31" s="51" t="s">
        <v>125</v>
      </c>
      <c r="C31" s="56">
        <v>130794.67548083159</v>
      </c>
    </row>
    <row r="32" spans="2:3" x14ac:dyDescent="0.2">
      <c r="B32" s="51" t="s">
        <v>124</v>
      </c>
      <c r="C32" s="56">
        <v>133356.23279663434</v>
      </c>
    </row>
    <row r="33" spans="2:3" x14ac:dyDescent="0.2">
      <c r="B33" s="51" t="s">
        <v>115</v>
      </c>
      <c r="C33" s="56">
        <v>135030.39747081941</v>
      </c>
    </row>
    <row r="34" spans="2:3" x14ac:dyDescent="0.2">
      <c r="B34" s="51" t="s">
        <v>109</v>
      </c>
      <c r="C34" s="56">
        <v>136122.62084029932</v>
      </c>
    </row>
    <row r="35" spans="2:3" x14ac:dyDescent="0.2">
      <c r="B35" s="51" t="s">
        <v>126</v>
      </c>
      <c r="C35" s="56">
        <v>138907.61418364677</v>
      </c>
    </row>
    <row r="36" spans="2:3" x14ac:dyDescent="0.2">
      <c r="B36" s="51" t="s">
        <v>119</v>
      </c>
      <c r="C36" s="56">
        <v>146080.28305366033</v>
      </c>
    </row>
    <row r="37" spans="2:3" x14ac:dyDescent="0.2">
      <c r="B37" s="51" t="s">
        <v>103</v>
      </c>
      <c r="C37" s="56">
        <v>158030.43625736903</v>
      </c>
    </row>
    <row r="38" spans="2:3" x14ac:dyDescent="0.2">
      <c r="B38" s="51" t="s">
        <v>91</v>
      </c>
      <c r="C38" s="56">
        <v>190929.84066618726</v>
      </c>
    </row>
    <row r="39" spans="2:3" x14ac:dyDescent="0.2">
      <c r="B39" s="51" t="s">
        <v>94</v>
      </c>
      <c r="C39" s="56">
        <v>246652.59100409891</v>
      </c>
    </row>
  </sheetData>
  <mergeCells count="1">
    <mergeCell ref="H1:I1"/>
  </mergeCells>
  <hyperlinks>
    <hyperlink ref="H1:I1" location="Index!A1" display="Regresar al Índic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FF0000"/>
  </sheetPr>
  <dimension ref="A1:I12"/>
  <sheetViews>
    <sheetView workbookViewId="0">
      <selection activeCell="A2" sqref="A2"/>
    </sheetView>
  </sheetViews>
  <sheetFormatPr baseColWidth="10" defaultColWidth="11.42578125" defaultRowHeight="12.75" x14ac:dyDescent="0.2"/>
  <cols>
    <col min="1" max="1" width="30.42578125" style="51" bestFit="1" customWidth="1"/>
    <col min="2" max="2" width="22.140625" style="51" customWidth="1"/>
    <col min="3" max="3" width="20" style="51" bestFit="1" customWidth="1"/>
    <col min="4" max="4" width="20.42578125" style="51" bestFit="1" customWidth="1"/>
    <col min="5" max="5" width="19.7109375" style="51" bestFit="1" customWidth="1"/>
    <col min="6" max="16384" width="11.42578125" style="51"/>
  </cols>
  <sheetData>
    <row r="1" spans="1:9" ht="15" x14ac:dyDescent="0.25">
      <c r="A1" s="317" t="s">
        <v>1084</v>
      </c>
      <c r="H1" s="330" t="s">
        <v>133</v>
      </c>
      <c r="I1" s="330"/>
    </row>
    <row r="2" spans="1:9" x14ac:dyDescent="0.2">
      <c r="A2" s="51" t="s">
        <v>816</v>
      </c>
    </row>
    <row r="3" spans="1:9" x14ac:dyDescent="0.2">
      <c r="A3" s="51" t="s">
        <v>825</v>
      </c>
    </row>
    <row r="6" spans="1:9" x14ac:dyDescent="0.2">
      <c r="B6" s="51" t="s">
        <v>827</v>
      </c>
    </row>
    <row r="7" spans="1:9" x14ac:dyDescent="0.2">
      <c r="A7" s="51" t="s">
        <v>622</v>
      </c>
    </row>
    <row r="8" spans="1:9" x14ac:dyDescent="0.2">
      <c r="B8" s="51" t="s">
        <v>828</v>
      </c>
      <c r="C8" s="51" t="s">
        <v>829</v>
      </c>
      <c r="D8" s="51" t="s">
        <v>830</v>
      </c>
      <c r="E8" s="51" t="s">
        <v>831</v>
      </c>
    </row>
    <row r="9" spans="1:9" x14ac:dyDescent="0.2">
      <c r="A9" s="51" t="s">
        <v>832</v>
      </c>
      <c r="B9" s="56">
        <v>1264402</v>
      </c>
      <c r="C9" s="56">
        <v>530964</v>
      </c>
      <c r="D9" s="56">
        <v>962599</v>
      </c>
      <c r="E9" s="56">
        <v>3797825</v>
      </c>
    </row>
    <row r="10" spans="1:9" x14ac:dyDescent="0.2">
      <c r="A10" s="51" t="s">
        <v>275</v>
      </c>
      <c r="B10" s="56">
        <v>4410958</v>
      </c>
      <c r="C10" s="56">
        <v>1225208</v>
      </c>
      <c r="D10" s="56">
        <v>1254613</v>
      </c>
      <c r="E10" s="56">
        <v>538984</v>
      </c>
    </row>
    <row r="11" spans="1:9" x14ac:dyDescent="0.2">
      <c r="A11" s="51" t="s">
        <v>833</v>
      </c>
      <c r="B11" s="56">
        <v>4118580</v>
      </c>
      <c r="C11" s="56">
        <v>1663350</v>
      </c>
      <c r="D11" s="56">
        <v>1357769</v>
      </c>
      <c r="E11" s="56">
        <v>2402721</v>
      </c>
    </row>
    <row r="12" spans="1:9" x14ac:dyDescent="0.2">
      <c r="A12" s="51" t="s">
        <v>834</v>
      </c>
      <c r="B12" s="56">
        <v>240458</v>
      </c>
      <c r="C12" s="56">
        <v>493408</v>
      </c>
      <c r="D12" s="56">
        <v>641447</v>
      </c>
      <c r="E12" s="56">
        <v>1658171</v>
      </c>
    </row>
  </sheetData>
  <mergeCells count="1">
    <mergeCell ref="H1:I1"/>
  </mergeCells>
  <hyperlinks>
    <hyperlink ref="H1:I1" location="Index!A1" display="Regresar al Índic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FF0000"/>
  </sheetPr>
  <dimension ref="A1:K39"/>
  <sheetViews>
    <sheetView workbookViewId="0">
      <selection activeCell="A2" sqref="A2"/>
    </sheetView>
  </sheetViews>
  <sheetFormatPr baseColWidth="10" defaultColWidth="11.42578125" defaultRowHeight="12.75" x14ac:dyDescent="0.2"/>
  <cols>
    <col min="1" max="16384" width="11.42578125" style="73"/>
  </cols>
  <sheetData>
    <row r="1" spans="1:11" ht="15" x14ac:dyDescent="0.25">
      <c r="A1" s="319" t="s">
        <v>1085</v>
      </c>
      <c r="H1" s="330" t="s">
        <v>133</v>
      </c>
      <c r="I1" s="330"/>
    </row>
    <row r="2" spans="1:11" x14ac:dyDescent="0.2">
      <c r="A2" s="73" t="s">
        <v>215</v>
      </c>
    </row>
    <row r="3" spans="1:11" x14ac:dyDescent="0.2">
      <c r="A3" s="73" t="s">
        <v>974</v>
      </c>
    </row>
    <row r="4" spans="1:11" ht="63.75" x14ac:dyDescent="0.2">
      <c r="J4" s="294" t="s">
        <v>976</v>
      </c>
      <c r="K4" s="294" t="s">
        <v>978</v>
      </c>
    </row>
    <row r="5" spans="1:11" x14ac:dyDescent="0.2">
      <c r="A5" s="73" t="s">
        <v>169</v>
      </c>
      <c r="B5" s="73" t="s">
        <v>979</v>
      </c>
      <c r="J5" s="73" t="s">
        <v>94</v>
      </c>
      <c r="K5" s="79">
        <v>113.77413726823787</v>
      </c>
    </row>
    <row r="6" spans="1:11" x14ac:dyDescent="0.2">
      <c r="A6" s="73" t="s">
        <v>94</v>
      </c>
      <c r="B6" s="76">
        <v>1539</v>
      </c>
      <c r="J6" s="73" t="s">
        <v>103</v>
      </c>
      <c r="K6" s="79">
        <v>127.92240800708836</v>
      </c>
    </row>
    <row r="7" spans="1:11" x14ac:dyDescent="0.2">
      <c r="A7" s="73" t="s">
        <v>114</v>
      </c>
      <c r="B7" s="76">
        <v>2140</v>
      </c>
      <c r="J7" s="73" t="s">
        <v>93</v>
      </c>
      <c r="K7" s="79">
        <v>130.10639090658029</v>
      </c>
    </row>
    <row r="8" spans="1:11" x14ac:dyDescent="0.2">
      <c r="A8" s="73" t="s">
        <v>93</v>
      </c>
      <c r="B8" s="76">
        <v>2968</v>
      </c>
      <c r="J8" s="73" t="s">
        <v>124</v>
      </c>
      <c r="K8" s="79">
        <v>138.94698232315108</v>
      </c>
    </row>
    <row r="9" spans="1:11" x14ac:dyDescent="0.2">
      <c r="A9" s="73" t="s">
        <v>96</v>
      </c>
      <c r="B9" s="76">
        <v>3474</v>
      </c>
      <c r="J9" s="73" t="s">
        <v>119</v>
      </c>
      <c r="K9" s="79">
        <v>166.64073067668991</v>
      </c>
    </row>
    <row r="10" spans="1:11" x14ac:dyDescent="0.2">
      <c r="A10" s="73" t="s">
        <v>106</v>
      </c>
      <c r="B10" s="76">
        <v>3556</v>
      </c>
      <c r="J10" s="73" t="s">
        <v>116</v>
      </c>
      <c r="K10" s="79">
        <v>172.05932011049174</v>
      </c>
    </row>
    <row r="11" spans="1:11" x14ac:dyDescent="0.2">
      <c r="A11" s="73" t="s">
        <v>91</v>
      </c>
      <c r="B11" s="76">
        <v>3865</v>
      </c>
      <c r="J11" s="73" t="s">
        <v>118</v>
      </c>
      <c r="K11" s="79">
        <v>172.52476743177954</v>
      </c>
    </row>
    <row r="12" spans="1:11" x14ac:dyDescent="0.2">
      <c r="A12" s="73" t="s">
        <v>117</v>
      </c>
      <c r="B12" s="76">
        <v>4585</v>
      </c>
      <c r="J12" s="73" t="s">
        <v>111</v>
      </c>
      <c r="K12" s="79">
        <v>188.10117563234769</v>
      </c>
    </row>
    <row r="13" spans="1:11" x14ac:dyDescent="0.2">
      <c r="A13" s="73" t="s">
        <v>105</v>
      </c>
      <c r="B13" s="76">
        <v>4700</v>
      </c>
      <c r="J13" s="73" t="s">
        <v>126</v>
      </c>
      <c r="K13" s="79">
        <v>189.29567529689115</v>
      </c>
    </row>
    <row r="14" spans="1:11" x14ac:dyDescent="0.2">
      <c r="A14" s="73" t="s">
        <v>113</v>
      </c>
      <c r="B14" s="76">
        <v>5136</v>
      </c>
      <c r="J14" s="73" t="s">
        <v>96</v>
      </c>
      <c r="K14" s="79">
        <v>189.57397696081375</v>
      </c>
    </row>
    <row r="15" spans="1:11" x14ac:dyDescent="0.2">
      <c r="A15" s="73" t="s">
        <v>108</v>
      </c>
      <c r="B15" s="76">
        <v>5462</v>
      </c>
      <c r="J15" s="73" t="s">
        <v>100</v>
      </c>
      <c r="K15" s="79">
        <v>195.94463834075182</v>
      </c>
    </row>
    <row r="16" spans="1:11" x14ac:dyDescent="0.2">
      <c r="A16" s="73" t="s">
        <v>92</v>
      </c>
      <c r="B16" s="76">
        <v>5646</v>
      </c>
      <c r="J16" s="73" t="s">
        <v>114</v>
      </c>
      <c r="K16" s="79">
        <v>204.24719637318063</v>
      </c>
    </row>
    <row r="17" spans="1:11" x14ac:dyDescent="0.2">
      <c r="A17" s="73" t="s">
        <v>110</v>
      </c>
      <c r="B17" s="76">
        <v>5728</v>
      </c>
      <c r="J17" s="73" t="s">
        <v>109</v>
      </c>
      <c r="K17" s="79">
        <v>208.38701456826132</v>
      </c>
    </row>
    <row r="18" spans="1:11" x14ac:dyDescent="0.2">
      <c r="A18" s="73" t="s">
        <v>118</v>
      </c>
      <c r="B18" s="76">
        <v>6567</v>
      </c>
      <c r="J18" s="73" t="s">
        <v>123</v>
      </c>
      <c r="K18" s="79">
        <v>211.23801663056744</v>
      </c>
    </row>
    <row r="19" spans="1:11" x14ac:dyDescent="0.2">
      <c r="A19" s="73" t="s">
        <v>97</v>
      </c>
      <c r="B19" s="76">
        <v>7186</v>
      </c>
      <c r="J19" s="73" t="s">
        <v>97</v>
      </c>
      <c r="K19" s="79">
        <v>213.2217672541689</v>
      </c>
    </row>
    <row r="20" spans="1:11" x14ac:dyDescent="0.2">
      <c r="A20" s="73" t="s">
        <v>102</v>
      </c>
      <c r="B20" s="76">
        <v>7258</v>
      </c>
      <c r="J20" s="73" t="s">
        <v>98</v>
      </c>
      <c r="K20" s="79">
        <v>218.66154281485777</v>
      </c>
    </row>
    <row r="21" spans="1:11" x14ac:dyDescent="0.2">
      <c r="A21" s="73" t="s">
        <v>124</v>
      </c>
      <c r="B21" s="76">
        <v>8637</v>
      </c>
      <c r="J21" s="73" t="s">
        <v>125</v>
      </c>
      <c r="K21" s="79">
        <v>221.26864729787718</v>
      </c>
    </row>
    <row r="22" spans="1:11" x14ac:dyDescent="0.2">
      <c r="A22" s="73" t="s">
        <v>111</v>
      </c>
      <c r="B22" s="76">
        <v>8976</v>
      </c>
      <c r="J22" s="73" t="s">
        <v>91</v>
      </c>
      <c r="K22" s="79">
        <v>222.27078505006125</v>
      </c>
    </row>
    <row r="23" spans="1:11" x14ac:dyDescent="0.2">
      <c r="A23" s="73" t="s">
        <v>122</v>
      </c>
      <c r="B23" s="76">
        <v>10432</v>
      </c>
      <c r="J23" s="73" t="s">
        <v>120</v>
      </c>
      <c r="K23" s="79">
        <v>222.4574964899702</v>
      </c>
    </row>
    <row r="24" spans="1:11" x14ac:dyDescent="0.2">
      <c r="A24" s="73" t="s">
        <v>99</v>
      </c>
      <c r="B24" s="76">
        <v>11004</v>
      </c>
      <c r="J24" s="73" t="s">
        <v>105</v>
      </c>
      <c r="K24" s="79">
        <v>222.74037003336366</v>
      </c>
    </row>
    <row r="25" spans="1:11" x14ac:dyDescent="0.2">
      <c r="A25" s="73" t="s">
        <v>100</v>
      </c>
      <c r="B25" s="76">
        <v>11745</v>
      </c>
      <c r="J25" s="73" t="s">
        <v>122</v>
      </c>
      <c r="K25" s="79">
        <v>224.45558976609885</v>
      </c>
    </row>
    <row r="26" spans="1:11" x14ac:dyDescent="0.2">
      <c r="A26" s="73" t="s">
        <v>126</v>
      </c>
      <c r="B26" s="76">
        <v>12237</v>
      </c>
      <c r="J26" s="73" t="s">
        <v>106</v>
      </c>
      <c r="K26" s="79">
        <v>226.96665071006862</v>
      </c>
    </row>
    <row r="27" spans="1:11" x14ac:dyDescent="0.2">
      <c r="A27" s="73" t="s">
        <v>120</v>
      </c>
      <c r="B27" s="76">
        <v>12628</v>
      </c>
      <c r="J27" s="73" t="s">
        <v>115</v>
      </c>
      <c r="K27" s="79">
        <v>231.35554589689497</v>
      </c>
    </row>
    <row r="28" spans="1:11" x14ac:dyDescent="0.2">
      <c r="A28" s="73" t="s">
        <v>109</v>
      </c>
      <c r="B28" s="76">
        <v>14719</v>
      </c>
      <c r="J28" s="73" t="s">
        <v>110</v>
      </c>
      <c r="K28" s="79">
        <v>231.94978740635756</v>
      </c>
    </row>
    <row r="29" spans="1:11" x14ac:dyDescent="0.2">
      <c r="A29" s="73" t="s">
        <v>116</v>
      </c>
      <c r="B29" s="76">
        <v>15541</v>
      </c>
      <c r="J29" s="73" t="s">
        <v>101</v>
      </c>
      <c r="K29" s="79">
        <v>239.38654828510215</v>
      </c>
    </row>
    <row r="30" spans="1:11" x14ac:dyDescent="0.2">
      <c r="A30" s="73" t="s">
        <v>107</v>
      </c>
      <c r="B30" s="76">
        <v>16520</v>
      </c>
      <c r="J30" s="73" t="s">
        <v>99</v>
      </c>
      <c r="K30" s="79">
        <v>243.1071049840933</v>
      </c>
    </row>
    <row r="31" spans="1:11" x14ac:dyDescent="0.2">
      <c r="A31" s="73" t="s">
        <v>125</v>
      </c>
      <c r="B31" s="76">
        <v>17532</v>
      </c>
      <c r="J31" s="73" t="s">
        <v>107</v>
      </c>
      <c r="K31" s="79">
        <v>258.10322254059815</v>
      </c>
    </row>
    <row r="32" spans="1:11" x14ac:dyDescent="0.2">
      <c r="A32" s="73" t="s">
        <v>115</v>
      </c>
      <c r="B32" s="76">
        <v>21824</v>
      </c>
      <c r="J32" s="73" t="s">
        <v>113</v>
      </c>
      <c r="K32" s="79">
        <v>265.05377453914912</v>
      </c>
    </row>
    <row r="33" spans="1:11" x14ac:dyDescent="0.2">
      <c r="A33" s="73" t="s">
        <v>98</v>
      </c>
      <c r="B33" s="76">
        <v>22487</v>
      </c>
      <c r="J33" s="73" t="s">
        <v>92</v>
      </c>
      <c r="K33" s="79">
        <v>296.83450135904565</v>
      </c>
    </row>
    <row r="34" spans="1:11" x14ac:dyDescent="0.2">
      <c r="A34" s="73" t="s">
        <v>119</v>
      </c>
      <c r="B34" s="76">
        <v>27842</v>
      </c>
      <c r="J34" s="73" t="s">
        <v>102</v>
      </c>
      <c r="K34" s="79">
        <v>305.82663363165972</v>
      </c>
    </row>
    <row r="35" spans="1:11" x14ac:dyDescent="0.2">
      <c r="A35" s="73" t="s">
        <v>101</v>
      </c>
      <c r="B35" s="76">
        <v>43587</v>
      </c>
      <c r="J35" s="73" t="s">
        <v>117</v>
      </c>
      <c r="K35" s="79">
        <v>330.63632167993535</v>
      </c>
    </row>
    <row r="36" spans="1:11" x14ac:dyDescent="0.2">
      <c r="A36" s="73" t="s">
        <v>103</v>
      </c>
      <c r="B36" s="76">
        <v>45247</v>
      </c>
      <c r="J36" s="73" t="s">
        <v>108</v>
      </c>
      <c r="K36" s="79">
        <v>361.03803392250438</v>
      </c>
    </row>
    <row r="37" spans="1:11" x14ac:dyDescent="0.2">
      <c r="A37" s="73" t="s">
        <v>95</v>
      </c>
      <c r="B37" s="76">
        <v>64464</v>
      </c>
      <c r="J37" s="73" t="s">
        <v>95</v>
      </c>
      <c r="K37" s="79">
        <v>387.63540239782702</v>
      </c>
    </row>
    <row r="38" spans="1:11" x14ac:dyDescent="0.2">
      <c r="B38" s="76"/>
    </row>
    <row r="39" spans="1:11" x14ac:dyDescent="0.2">
      <c r="A39" s="73" t="s">
        <v>123</v>
      </c>
      <c r="B39" s="76">
        <v>435232</v>
      </c>
    </row>
  </sheetData>
  <autoFilter ref="A5:B37">
    <sortState ref="A6:B38">
      <sortCondition ref="B5:B38"/>
    </sortState>
  </autoFilter>
  <mergeCells count="1">
    <mergeCell ref="H1:I1"/>
  </mergeCells>
  <hyperlinks>
    <hyperlink ref="H1:I1" location="Index!A1" display="Regresar al Índic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FF0000"/>
  </sheetPr>
  <dimension ref="A1:K39"/>
  <sheetViews>
    <sheetView workbookViewId="0">
      <selection activeCell="A2" sqref="A2"/>
    </sheetView>
  </sheetViews>
  <sheetFormatPr baseColWidth="10" defaultColWidth="11.42578125" defaultRowHeight="12.75" x14ac:dyDescent="0.2"/>
  <cols>
    <col min="1" max="16384" width="11.42578125" style="73"/>
  </cols>
  <sheetData>
    <row r="1" spans="1:11" ht="15" x14ac:dyDescent="0.25">
      <c r="A1" s="319" t="s">
        <v>1086</v>
      </c>
      <c r="H1" s="330" t="s">
        <v>133</v>
      </c>
      <c r="I1" s="330"/>
    </row>
    <row r="2" spans="1:11" x14ac:dyDescent="0.2">
      <c r="A2" s="73" t="s">
        <v>215</v>
      </c>
    </row>
    <row r="3" spans="1:11" x14ac:dyDescent="0.2">
      <c r="A3" s="73" t="s">
        <v>974</v>
      </c>
    </row>
    <row r="5" spans="1:11" ht="89.25" x14ac:dyDescent="0.2">
      <c r="A5" s="73" t="s">
        <v>169</v>
      </c>
      <c r="B5" s="73" t="s">
        <v>975</v>
      </c>
      <c r="J5" s="294" t="s">
        <v>976</v>
      </c>
      <c r="K5" s="294" t="s">
        <v>977</v>
      </c>
    </row>
    <row r="6" spans="1:11" x14ac:dyDescent="0.2">
      <c r="A6" s="73" t="s">
        <v>91</v>
      </c>
      <c r="B6" s="76">
        <v>128</v>
      </c>
      <c r="J6" s="73" t="s">
        <v>103</v>
      </c>
      <c r="K6" s="79">
        <v>55.554518914829409</v>
      </c>
    </row>
    <row r="7" spans="1:11" x14ac:dyDescent="0.2">
      <c r="A7" s="73" t="s">
        <v>96</v>
      </c>
      <c r="B7" s="76">
        <v>155</v>
      </c>
      <c r="J7" s="73" t="s">
        <v>124</v>
      </c>
      <c r="K7" s="79">
        <v>61.614790123615684</v>
      </c>
    </row>
    <row r="8" spans="1:11" x14ac:dyDescent="0.2">
      <c r="A8" s="73" t="s">
        <v>93</v>
      </c>
      <c r="B8" s="76">
        <v>164</v>
      </c>
      <c r="J8" s="73" t="s">
        <v>93</v>
      </c>
      <c r="K8" s="79">
        <v>71.891671525199342</v>
      </c>
    </row>
    <row r="9" spans="1:11" x14ac:dyDescent="0.2">
      <c r="A9" s="73" t="s">
        <v>117</v>
      </c>
      <c r="B9" s="76">
        <v>176</v>
      </c>
      <c r="J9" s="73" t="s">
        <v>118</v>
      </c>
      <c r="K9" s="79">
        <v>71.983837789413116</v>
      </c>
    </row>
    <row r="10" spans="1:11" x14ac:dyDescent="0.2">
      <c r="A10" s="73" t="s">
        <v>106</v>
      </c>
      <c r="B10" s="76">
        <v>186</v>
      </c>
      <c r="J10" s="73" t="s">
        <v>91</v>
      </c>
      <c r="K10" s="79">
        <v>73.611023250731805</v>
      </c>
    </row>
    <row r="11" spans="1:11" x14ac:dyDescent="0.2">
      <c r="A11" s="73" t="s">
        <v>114</v>
      </c>
      <c r="B11" s="76">
        <v>211</v>
      </c>
      <c r="J11" s="73" t="s">
        <v>96</v>
      </c>
      <c r="K11" s="79">
        <v>84.582517066569167</v>
      </c>
    </row>
    <row r="12" spans="1:11" x14ac:dyDescent="0.2">
      <c r="A12" s="73" t="s">
        <v>94</v>
      </c>
      <c r="B12" s="76">
        <v>219</v>
      </c>
      <c r="J12" s="73" t="s">
        <v>111</v>
      </c>
      <c r="K12" s="79">
        <v>95.349860642511373</v>
      </c>
    </row>
    <row r="13" spans="1:11" x14ac:dyDescent="0.2">
      <c r="A13" s="73" t="s">
        <v>108</v>
      </c>
      <c r="B13" s="76">
        <v>247</v>
      </c>
      <c r="J13" s="73" t="s">
        <v>119</v>
      </c>
      <c r="K13" s="79">
        <v>115.87402291145453</v>
      </c>
    </row>
    <row r="14" spans="1:11" x14ac:dyDescent="0.2">
      <c r="A14" s="73" t="s">
        <v>118</v>
      </c>
      <c r="B14" s="76">
        <v>274</v>
      </c>
      <c r="J14" s="73" t="s">
        <v>106</v>
      </c>
      <c r="K14" s="79">
        <v>118.71708951651507</v>
      </c>
    </row>
    <row r="15" spans="1:11" x14ac:dyDescent="0.2">
      <c r="A15" s="73" t="s">
        <v>105</v>
      </c>
      <c r="B15" s="76">
        <v>278</v>
      </c>
      <c r="J15" s="73" t="s">
        <v>107</v>
      </c>
      <c r="K15" s="79">
        <v>124.36450674474341</v>
      </c>
    </row>
    <row r="16" spans="1:11" x14ac:dyDescent="0.2">
      <c r="A16" s="73" t="s">
        <v>113</v>
      </c>
      <c r="B16" s="76">
        <v>375</v>
      </c>
      <c r="J16" s="73" t="s">
        <v>101</v>
      </c>
      <c r="K16" s="79">
        <v>126.59416656277341</v>
      </c>
    </row>
    <row r="17" spans="1:11" x14ac:dyDescent="0.2">
      <c r="A17" s="73" t="s">
        <v>124</v>
      </c>
      <c r="B17" s="76">
        <v>383</v>
      </c>
      <c r="J17" s="73" t="s">
        <v>117</v>
      </c>
      <c r="K17" s="79">
        <v>126.918195454021</v>
      </c>
    </row>
    <row r="18" spans="1:11" x14ac:dyDescent="0.2">
      <c r="A18" s="73" t="s">
        <v>97</v>
      </c>
      <c r="B18" s="76">
        <v>453</v>
      </c>
      <c r="J18" s="73" t="s">
        <v>105</v>
      </c>
      <c r="K18" s="79">
        <v>131.74855929633</v>
      </c>
    </row>
    <row r="19" spans="1:11" x14ac:dyDescent="0.2">
      <c r="A19" s="73" t="s">
        <v>111</v>
      </c>
      <c r="B19" s="76">
        <v>455</v>
      </c>
      <c r="J19" s="73" t="s">
        <v>97</v>
      </c>
      <c r="K19" s="79">
        <v>134.41338792949972</v>
      </c>
    </row>
    <row r="20" spans="1:11" x14ac:dyDescent="0.2">
      <c r="A20" s="73" t="s">
        <v>110</v>
      </c>
      <c r="B20" s="76">
        <v>573</v>
      </c>
      <c r="J20" s="73" t="s">
        <v>98</v>
      </c>
      <c r="K20" s="79">
        <v>138.07950851474095</v>
      </c>
    </row>
    <row r="21" spans="1:11" x14ac:dyDescent="0.2">
      <c r="A21" s="73" t="s">
        <v>92</v>
      </c>
      <c r="B21" s="76">
        <v>648</v>
      </c>
      <c r="J21" s="73" t="s">
        <v>123</v>
      </c>
      <c r="K21" s="79">
        <v>159.50889218999521</v>
      </c>
    </row>
    <row r="22" spans="1:11" x14ac:dyDescent="0.2">
      <c r="A22" s="73" t="s">
        <v>102</v>
      </c>
      <c r="B22" s="76">
        <v>691</v>
      </c>
      <c r="J22" s="73" t="s">
        <v>94</v>
      </c>
      <c r="K22" s="79">
        <v>161.90081911464648</v>
      </c>
    </row>
    <row r="23" spans="1:11" x14ac:dyDescent="0.2">
      <c r="A23" s="73" t="s">
        <v>107</v>
      </c>
      <c r="B23" s="76">
        <v>796</v>
      </c>
      <c r="J23" s="73" t="s">
        <v>108</v>
      </c>
      <c r="K23" s="79">
        <v>163.26692489721455</v>
      </c>
    </row>
    <row r="24" spans="1:11" x14ac:dyDescent="0.2">
      <c r="A24" s="73" t="s">
        <v>122</v>
      </c>
      <c r="B24" s="76">
        <v>844</v>
      </c>
      <c r="J24" s="73" t="s">
        <v>126</v>
      </c>
      <c r="K24" s="79">
        <v>169.07752970458614</v>
      </c>
    </row>
    <row r="25" spans="1:11" x14ac:dyDescent="0.2">
      <c r="A25" s="73" t="s">
        <v>126</v>
      </c>
      <c r="B25" s="76">
        <v>1093</v>
      </c>
      <c r="J25" s="73" t="s">
        <v>109</v>
      </c>
      <c r="K25" s="79">
        <v>179.2363342913369</v>
      </c>
    </row>
    <row r="26" spans="1:11" x14ac:dyDescent="0.2">
      <c r="A26" s="73" t="s">
        <v>99</v>
      </c>
      <c r="B26" s="76">
        <v>1161</v>
      </c>
      <c r="J26" s="73" t="s">
        <v>122</v>
      </c>
      <c r="K26" s="79">
        <v>181.59558834603857</v>
      </c>
    </row>
    <row r="27" spans="1:11" x14ac:dyDescent="0.2">
      <c r="A27" s="73" t="s">
        <v>120</v>
      </c>
      <c r="B27" s="76">
        <v>1210</v>
      </c>
      <c r="J27" s="73" t="s">
        <v>115</v>
      </c>
      <c r="K27" s="79">
        <v>182.33666557123323</v>
      </c>
    </row>
    <row r="28" spans="1:11" x14ac:dyDescent="0.2">
      <c r="A28" s="73" t="s">
        <v>109</v>
      </c>
      <c r="B28" s="76">
        <v>1266</v>
      </c>
      <c r="J28" s="73" t="s">
        <v>113</v>
      </c>
      <c r="K28" s="79">
        <v>193.5264124847759</v>
      </c>
    </row>
    <row r="29" spans="1:11" x14ac:dyDescent="0.2">
      <c r="A29" s="73" t="s">
        <v>98</v>
      </c>
      <c r="B29" s="76">
        <v>1420</v>
      </c>
      <c r="J29" s="73" t="s">
        <v>114</v>
      </c>
      <c r="K29" s="79">
        <v>201.38391791935101</v>
      </c>
    </row>
    <row r="30" spans="1:11" x14ac:dyDescent="0.2">
      <c r="A30" s="73" t="s">
        <v>100</v>
      </c>
      <c r="B30" s="76">
        <v>1459</v>
      </c>
      <c r="J30" s="73" t="s">
        <v>116</v>
      </c>
      <c r="K30" s="79">
        <v>204.0443516914203</v>
      </c>
    </row>
    <row r="31" spans="1:11" x14ac:dyDescent="0.2">
      <c r="A31" s="73" t="s">
        <v>115</v>
      </c>
      <c r="B31" s="76">
        <v>1720</v>
      </c>
      <c r="J31" s="73" t="s">
        <v>120</v>
      </c>
      <c r="K31" s="79">
        <v>213.15613775171363</v>
      </c>
    </row>
    <row r="32" spans="1:11" x14ac:dyDescent="0.2">
      <c r="A32" s="73" t="s">
        <v>116</v>
      </c>
      <c r="B32" s="76">
        <v>1843</v>
      </c>
      <c r="J32" s="73" t="s">
        <v>95</v>
      </c>
      <c r="K32" s="79">
        <v>215.81401390013025</v>
      </c>
    </row>
    <row r="33" spans="1:11" x14ac:dyDescent="0.2">
      <c r="A33" s="73" t="s">
        <v>119</v>
      </c>
      <c r="B33" s="76">
        <v>1936</v>
      </c>
      <c r="J33" s="73" t="s">
        <v>110</v>
      </c>
      <c r="K33" s="79">
        <v>232.03077546061957</v>
      </c>
    </row>
    <row r="34" spans="1:11" x14ac:dyDescent="0.2">
      <c r="A34" s="73" t="s">
        <v>103</v>
      </c>
      <c r="B34" s="76">
        <v>1965</v>
      </c>
      <c r="J34" s="73" t="s">
        <v>100</v>
      </c>
      <c r="K34" s="79">
        <v>243.40845239604673</v>
      </c>
    </row>
    <row r="35" spans="1:11" x14ac:dyDescent="0.2">
      <c r="A35" s="73" t="s">
        <v>101</v>
      </c>
      <c r="B35" s="76">
        <v>2305</v>
      </c>
      <c r="J35" s="73" t="s">
        <v>99</v>
      </c>
      <c r="K35" s="79">
        <v>256.49522799575823</v>
      </c>
    </row>
    <row r="36" spans="1:11" x14ac:dyDescent="0.2">
      <c r="A36" s="73" t="s">
        <v>95</v>
      </c>
      <c r="B36" s="76">
        <v>3589</v>
      </c>
      <c r="J36" s="73" t="s">
        <v>102</v>
      </c>
      <c r="K36" s="79">
        <v>291.16313562892924</v>
      </c>
    </row>
    <row r="37" spans="1:11" x14ac:dyDescent="0.2">
      <c r="A37" s="73" t="s">
        <v>125</v>
      </c>
      <c r="B37" s="76">
        <v>4642</v>
      </c>
      <c r="J37" s="73" t="s">
        <v>92</v>
      </c>
      <c r="K37" s="79">
        <v>340.68146808477081</v>
      </c>
    </row>
    <row r="38" spans="1:11" x14ac:dyDescent="0.2">
      <c r="J38" s="73" t="s">
        <v>125</v>
      </c>
      <c r="K38" s="79">
        <v>585.85960572481508</v>
      </c>
    </row>
    <row r="39" spans="1:11" x14ac:dyDescent="0.2">
      <c r="A39" s="73" t="s">
        <v>123</v>
      </c>
      <c r="B39" s="76">
        <v>32865</v>
      </c>
    </row>
  </sheetData>
  <autoFilter ref="A5:B37">
    <sortState ref="A6:B37">
      <sortCondition ref="B5:B37"/>
    </sortState>
  </autoFilter>
  <mergeCells count="1">
    <mergeCell ref="H1:I1"/>
  </mergeCells>
  <hyperlinks>
    <hyperlink ref="H1:I1" location="Index!A1" display="Regresar al Índice"/>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FF0000"/>
  </sheetPr>
  <dimension ref="A1:K40"/>
  <sheetViews>
    <sheetView workbookViewId="0">
      <selection activeCell="A2" sqref="A2"/>
    </sheetView>
  </sheetViews>
  <sheetFormatPr baseColWidth="10" defaultColWidth="11.42578125" defaultRowHeight="12.75" x14ac:dyDescent="0.2"/>
  <cols>
    <col min="1" max="16384" width="11.42578125" style="73"/>
  </cols>
  <sheetData>
    <row r="1" spans="1:11" ht="15" x14ac:dyDescent="0.25">
      <c r="A1" s="319" t="s">
        <v>1087</v>
      </c>
      <c r="H1" s="330" t="s">
        <v>133</v>
      </c>
      <c r="I1" s="330"/>
    </row>
    <row r="2" spans="1:11" x14ac:dyDescent="0.2">
      <c r="A2" s="73" t="s">
        <v>215</v>
      </c>
    </row>
    <row r="3" spans="1:11" x14ac:dyDescent="0.2">
      <c r="A3" s="73" t="s">
        <v>974</v>
      </c>
    </row>
    <row r="5" spans="1:11" ht="89.25" x14ac:dyDescent="0.2">
      <c r="A5" s="73" t="s">
        <v>169</v>
      </c>
      <c r="B5" s="73" t="s">
        <v>980</v>
      </c>
      <c r="J5" s="294" t="s">
        <v>976</v>
      </c>
      <c r="K5" s="294" t="s">
        <v>981</v>
      </c>
    </row>
    <row r="6" spans="1:11" x14ac:dyDescent="0.2">
      <c r="A6" s="73" t="s">
        <v>94</v>
      </c>
      <c r="B6" s="76">
        <v>4</v>
      </c>
      <c r="J6" s="73" t="s">
        <v>103</v>
      </c>
      <c r="K6" s="79">
        <v>0.84816059411953293</v>
      </c>
    </row>
    <row r="7" spans="1:11" x14ac:dyDescent="0.2">
      <c r="A7" s="73" t="s">
        <v>113</v>
      </c>
      <c r="B7" s="76">
        <v>7</v>
      </c>
      <c r="J7" s="73" t="s">
        <v>119</v>
      </c>
      <c r="K7" s="79">
        <v>2.5736482361531743</v>
      </c>
    </row>
    <row r="8" spans="1:11" x14ac:dyDescent="0.2">
      <c r="A8" s="73" t="s">
        <v>108</v>
      </c>
      <c r="B8" s="76">
        <v>10</v>
      </c>
      <c r="J8" s="73" t="s">
        <v>124</v>
      </c>
      <c r="K8" s="79">
        <v>2.5739860103860339</v>
      </c>
    </row>
    <row r="9" spans="1:11" x14ac:dyDescent="0.2">
      <c r="A9" s="73" t="s">
        <v>114</v>
      </c>
      <c r="B9" s="76">
        <v>10</v>
      </c>
      <c r="J9" s="73" t="s">
        <v>94</v>
      </c>
      <c r="K9" s="79">
        <v>2.9570925865688853</v>
      </c>
    </row>
    <row r="10" spans="1:11" x14ac:dyDescent="0.2">
      <c r="A10" s="73" t="s">
        <v>117</v>
      </c>
      <c r="B10" s="76">
        <v>12</v>
      </c>
      <c r="J10" s="73" t="s">
        <v>101</v>
      </c>
      <c r="K10" s="79">
        <v>3.1305281969969996</v>
      </c>
    </row>
    <row r="11" spans="1:11" x14ac:dyDescent="0.2">
      <c r="A11" s="73" t="s">
        <v>93</v>
      </c>
      <c r="B11" s="76">
        <v>13</v>
      </c>
      <c r="J11" s="73" t="s">
        <v>115</v>
      </c>
      <c r="K11" s="79">
        <v>3.1802906785680212</v>
      </c>
    </row>
    <row r="12" spans="1:11" x14ac:dyDescent="0.2">
      <c r="A12" s="73" t="s">
        <v>110</v>
      </c>
      <c r="B12" s="76">
        <v>13</v>
      </c>
      <c r="J12" s="73" t="s">
        <v>125</v>
      </c>
      <c r="K12" s="79">
        <v>3.5338364843375318</v>
      </c>
    </row>
    <row r="13" spans="1:11" x14ac:dyDescent="0.2">
      <c r="A13" s="73" t="s">
        <v>96</v>
      </c>
      <c r="B13" s="76">
        <v>16</v>
      </c>
      <c r="J13" s="73" t="s">
        <v>113</v>
      </c>
      <c r="K13" s="79">
        <v>3.6124930330491503</v>
      </c>
    </row>
    <row r="14" spans="1:11" x14ac:dyDescent="0.2">
      <c r="A14" s="73" t="s">
        <v>124</v>
      </c>
      <c r="B14" s="76">
        <v>16</v>
      </c>
      <c r="J14" s="73" t="s">
        <v>111</v>
      </c>
      <c r="K14" s="79">
        <v>4.1912026656048953</v>
      </c>
    </row>
    <row r="15" spans="1:11" x14ac:dyDescent="0.2">
      <c r="A15" s="73" t="s">
        <v>118</v>
      </c>
      <c r="B15" s="76">
        <v>16</v>
      </c>
      <c r="J15" s="73" t="s">
        <v>118</v>
      </c>
      <c r="K15" s="79">
        <v>4.2034357833233935</v>
      </c>
    </row>
    <row r="16" spans="1:11" x14ac:dyDescent="0.2">
      <c r="A16" s="73" t="s">
        <v>105</v>
      </c>
      <c r="B16" s="76">
        <v>20</v>
      </c>
      <c r="J16" s="73" t="s">
        <v>116</v>
      </c>
      <c r="K16" s="79">
        <v>4.207100034874645</v>
      </c>
    </row>
    <row r="17" spans="1:11" x14ac:dyDescent="0.2">
      <c r="A17" s="73" t="s">
        <v>111</v>
      </c>
      <c r="B17" s="76">
        <v>20</v>
      </c>
      <c r="J17" s="73" t="s">
        <v>109</v>
      </c>
      <c r="K17" s="79">
        <v>4.8136140331006754</v>
      </c>
    </row>
    <row r="18" spans="1:11" x14ac:dyDescent="0.2">
      <c r="A18" s="73" t="s">
        <v>97</v>
      </c>
      <c r="B18" s="76">
        <v>21</v>
      </c>
      <c r="J18" s="73" t="s">
        <v>123</v>
      </c>
      <c r="K18" s="79">
        <v>5.0912772830459447</v>
      </c>
    </row>
    <row r="19" spans="1:11" x14ac:dyDescent="0.2">
      <c r="A19" s="73" t="s">
        <v>106</v>
      </c>
      <c r="B19" s="76">
        <v>21</v>
      </c>
      <c r="J19" s="73" t="s">
        <v>110</v>
      </c>
      <c r="K19" s="79">
        <v>5.2642235270297633</v>
      </c>
    </row>
    <row r="20" spans="1:11" x14ac:dyDescent="0.2">
      <c r="A20" s="73" t="s">
        <v>102</v>
      </c>
      <c r="B20" s="76">
        <v>21</v>
      </c>
      <c r="J20" s="73" t="s">
        <v>93</v>
      </c>
      <c r="K20" s="79">
        <v>5.6987300599243378</v>
      </c>
    </row>
    <row r="21" spans="1:11" x14ac:dyDescent="0.2">
      <c r="A21" s="73" t="s">
        <v>91</v>
      </c>
      <c r="B21" s="76">
        <v>21</v>
      </c>
      <c r="J21" s="73" t="s">
        <v>100</v>
      </c>
      <c r="K21" s="79">
        <v>6.005965926153312</v>
      </c>
    </row>
    <row r="22" spans="1:11" x14ac:dyDescent="0.2">
      <c r="A22" s="73" t="s">
        <v>125</v>
      </c>
      <c r="B22" s="76">
        <v>28</v>
      </c>
      <c r="J22" s="73" t="s">
        <v>126</v>
      </c>
      <c r="K22" s="79">
        <v>6.032958516449094</v>
      </c>
    </row>
    <row r="23" spans="1:11" x14ac:dyDescent="0.2">
      <c r="A23" s="73" t="s">
        <v>115</v>
      </c>
      <c r="B23" s="76">
        <v>30</v>
      </c>
      <c r="J23" s="73" t="s">
        <v>97</v>
      </c>
      <c r="K23" s="79">
        <v>6.2310842086523053</v>
      </c>
    </row>
    <row r="24" spans="1:11" x14ac:dyDescent="0.2">
      <c r="A24" s="73" t="s">
        <v>103</v>
      </c>
      <c r="B24" s="76">
        <v>30</v>
      </c>
      <c r="J24" s="73" t="s">
        <v>108</v>
      </c>
      <c r="K24" s="79">
        <v>6.6099969594013981</v>
      </c>
    </row>
    <row r="25" spans="1:11" x14ac:dyDescent="0.2">
      <c r="A25" s="73" t="s">
        <v>109</v>
      </c>
      <c r="B25" s="76">
        <v>34</v>
      </c>
      <c r="J25" s="73" t="s">
        <v>120</v>
      </c>
      <c r="K25" s="79">
        <v>6.6941596979877005</v>
      </c>
    </row>
    <row r="26" spans="1:11" x14ac:dyDescent="0.2">
      <c r="A26" s="73" t="s">
        <v>99</v>
      </c>
      <c r="B26" s="76">
        <v>36</v>
      </c>
      <c r="J26" s="73" t="s">
        <v>107</v>
      </c>
      <c r="K26" s="79">
        <v>7.0306567883334843</v>
      </c>
    </row>
    <row r="27" spans="1:11" x14ac:dyDescent="0.2">
      <c r="A27" s="73" t="s">
        <v>100</v>
      </c>
      <c r="B27" s="76">
        <v>36</v>
      </c>
      <c r="J27" s="73" t="s">
        <v>99</v>
      </c>
      <c r="K27" s="79">
        <v>7.9533404029692472</v>
      </c>
    </row>
    <row r="28" spans="1:11" x14ac:dyDescent="0.2">
      <c r="A28" s="73" t="s">
        <v>92</v>
      </c>
      <c r="B28" s="76">
        <v>37</v>
      </c>
      <c r="J28" s="73" t="s">
        <v>98</v>
      </c>
      <c r="K28" s="79">
        <v>8.3625617832871288</v>
      </c>
    </row>
    <row r="29" spans="1:11" x14ac:dyDescent="0.2">
      <c r="A29" s="73" t="s">
        <v>116</v>
      </c>
      <c r="B29" s="76">
        <v>38</v>
      </c>
      <c r="J29" s="73" t="s">
        <v>117</v>
      </c>
      <c r="K29" s="79">
        <v>8.6535133264105237</v>
      </c>
    </row>
    <row r="30" spans="1:11" x14ac:dyDescent="0.2">
      <c r="A30" s="73" t="s">
        <v>120</v>
      </c>
      <c r="B30" s="76">
        <v>38</v>
      </c>
      <c r="J30" s="73" t="s">
        <v>96</v>
      </c>
      <c r="K30" s="79">
        <v>8.7310985359039144</v>
      </c>
    </row>
    <row r="31" spans="1:11" x14ac:dyDescent="0.2">
      <c r="A31" s="73" t="s">
        <v>126</v>
      </c>
      <c r="B31" s="76">
        <v>39</v>
      </c>
      <c r="J31" s="73" t="s">
        <v>102</v>
      </c>
      <c r="K31" s="79">
        <v>8.8486625878545784</v>
      </c>
    </row>
    <row r="32" spans="1:11" x14ac:dyDescent="0.2">
      <c r="A32" s="73" t="s">
        <v>119</v>
      </c>
      <c r="B32" s="76">
        <v>43</v>
      </c>
      <c r="J32" s="73" t="s">
        <v>105</v>
      </c>
      <c r="K32" s="79">
        <v>9.4783136184410068</v>
      </c>
    </row>
    <row r="33" spans="1:11" x14ac:dyDescent="0.2">
      <c r="A33" s="73" t="s">
        <v>107</v>
      </c>
      <c r="B33" s="76">
        <v>45</v>
      </c>
      <c r="J33" s="73" t="s">
        <v>114</v>
      </c>
      <c r="K33" s="79">
        <v>9.5442615127654502</v>
      </c>
    </row>
    <row r="34" spans="1:11" x14ac:dyDescent="0.2">
      <c r="A34" s="73" t="s">
        <v>122</v>
      </c>
      <c r="B34" s="76">
        <v>54</v>
      </c>
      <c r="J34" s="73" t="s">
        <v>95</v>
      </c>
      <c r="K34" s="79">
        <v>10.643377113492074</v>
      </c>
    </row>
    <row r="35" spans="1:11" x14ac:dyDescent="0.2">
      <c r="A35" s="73" t="s">
        <v>101</v>
      </c>
      <c r="B35" s="76">
        <v>57</v>
      </c>
      <c r="J35" s="73" t="s">
        <v>122</v>
      </c>
      <c r="K35" s="79">
        <v>11.618675083751283</v>
      </c>
    </row>
    <row r="36" spans="1:11" x14ac:dyDescent="0.2">
      <c r="A36" s="73" t="s">
        <v>98</v>
      </c>
      <c r="B36" s="76">
        <v>86</v>
      </c>
      <c r="J36" s="73" t="s">
        <v>91</v>
      </c>
      <c r="K36" s="79">
        <v>12.076808502073186</v>
      </c>
    </row>
    <row r="37" spans="1:11" x14ac:dyDescent="0.2">
      <c r="A37" s="73" t="s">
        <v>95</v>
      </c>
      <c r="B37" s="76">
        <v>177</v>
      </c>
      <c r="J37" s="73" t="s">
        <v>106</v>
      </c>
      <c r="K37" s="79">
        <v>13.40354236476783</v>
      </c>
    </row>
    <row r="38" spans="1:11" x14ac:dyDescent="0.2">
      <c r="J38" s="73" t="s">
        <v>92</v>
      </c>
      <c r="K38" s="79">
        <v>19.452491233235371</v>
      </c>
    </row>
    <row r="40" spans="1:11" x14ac:dyDescent="0.2">
      <c r="A40" s="290" t="s">
        <v>123</v>
      </c>
      <c r="B40" s="291">
        <v>1049</v>
      </c>
    </row>
  </sheetData>
  <autoFilter ref="A5:B37">
    <sortState ref="A6:B37">
      <sortCondition ref="B5:B37"/>
    </sortState>
  </autoFilter>
  <mergeCells count="1">
    <mergeCell ref="H1:I1"/>
  </mergeCells>
  <hyperlinks>
    <hyperlink ref="H1:I1" location="Index!A1" display="Regresar al Índice"/>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FF0000"/>
  </sheetPr>
  <dimension ref="A1:I41"/>
  <sheetViews>
    <sheetView zoomScaleNormal="100" workbookViewId="0"/>
  </sheetViews>
  <sheetFormatPr baseColWidth="10" defaultColWidth="11.42578125" defaultRowHeight="12.75" x14ac:dyDescent="0.2"/>
  <cols>
    <col min="1" max="1" width="11.42578125" style="151"/>
    <col min="2" max="2" width="14.140625" style="151" bestFit="1" customWidth="1"/>
    <col min="3" max="3" width="13.140625" style="151" bestFit="1" customWidth="1"/>
    <col min="4" max="4" width="21.5703125" style="151" bestFit="1" customWidth="1"/>
    <col min="5" max="5" width="15.140625" style="151" bestFit="1" customWidth="1"/>
    <col min="6" max="7" width="11.42578125" style="151"/>
    <col min="8" max="8" width="16.85546875" style="151" bestFit="1" customWidth="1"/>
    <col min="9" max="16384" width="11.42578125" style="151"/>
  </cols>
  <sheetData>
    <row r="1" spans="1:9" ht="15" x14ac:dyDescent="0.25">
      <c r="A1" s="320" t="s">
        <v>1038</v>
      </c>
      <c r="H1" s="330" t="s">
        <v>133</v>
      </c>
      <c r="I1" s="330"/>
    </row>
    <row r="2" spans="1:9" x14ac:dyDescent="0.2">
      <c r="A2" s="149" t="s">
        <v>810</v>
      </c>
    </row>
    <row r="3" spans="1:9" x14ac:dyDescent="0.2">
      <c r="A3" s="279"/>
    </row>
    <row r="6" spans="1:9" x14ac:dyDescent="0.2">
      <c r="A6" s="151" t="s">
        <v>121</v>
      </c>
      <c r="B6" s="151" t="s">
        <v>803</v>
      </c>
      <c r="C6" s="151" t="s">
        <v>804</v>
      </c>
      <c r="D6" s="151" t="s">
        <v>805</v>
      </c>
      <c r="E6" s="151" t="s">
        <v>806</v>
      </c>
      <c r="F6" s="151" t="s">
        <v>807</v>
      </c>
      <c r="G6" s="151" t="s">
        <v>808</v>
      </c>
    </row>
    <row r="7" spans="1:9" x14ac:dyDescent="0.2">
      <c r="A7" s="197" t="s">
        <v>101</v>
      </c>
      <c r="B7" s="127">
        <v>2276576</v>
      </c>
      <c r="C7" s="127">
        <v>191956</v>
      </c>
      <c r="D7" s="127">
        <v>84572292046.019989</v>
      </c>
      <c r="E7" s="127">
        <v>48209028.780000001</v>
      </c>
      <c r="F7" s="128">
        <f t="shared" ref="F7:F39" si="0">E7/$E$39</f>
        <v>0.14158455295061015</v>
      </c>
      <c r="G7" s="129">
        <f t="shared" ref="G7:G39" si="1">E7/D7</f>
        <v>5.7003337161262073E-4</v>
      </c>
    </row>
    <row r="8" spans="1:9" x14ac:dyDescent="0.2">
      <c r="A8" s="151" t="s">
        <v>164</v>
      </c>
      <c r="B8" s="125">
        <v>2653455</v>
      </c>
      <c r="C8" s="125">
        <v>109803</v>
      </c>
      <c r="D8" s="125">
        <v>107784285915.06999</v>
      </c>
      <c r="E8" s="125">
        <v>35600532.810000002</v>
      </c>
      <c r="F8" s="130">
        <f t="shared" si="0"/>
        <v>0.10455480332759733</v>
      </c>
      <c r="G8" s="131">
        <f t="shared" si="1"/>
        <v>3.302942772015199E-4</v>
      </c>
    </row>
    <row r="9" spans="1:9" x14ac:dyDescent="0.2">
      <c r="A9" s="151" t="s">
        <v>170</v>
      </c>
      <c r="B9" s="125">
        <v>4773217</v>
      </c>
      <c r="C9" s="125">
        <v>160749</v>
      </c>
      <c r="D9" s="125">
        <v>139769144930.55997</v>
      </c>
      <c r="E9" s="125">
        <v>35440049.25</v>
      </c>
      <c r="F9" s="130">
        <f t="shared" si="0"/>
        <v>0.10408348097007351</v>
      </c>
      <c r="G9" s="131">
        <f t="shared" si="1"/>
        <v>2.5356132261957604E-4</v>
      </c>
    </row>
    <row r="10" spans="1:9" x14ac:dyDescent="0.2">
      <c r="A10" s="151" t="s">
        <v>98</v>
      </c>
      <c r="B10" s="125">
        <v>1523467</v>
      </c>
      <c r="C10" s="125">
        <v>77426</v>
      </c>
      <c r="D10" s="125">
        <v>39357842112.219994</v>
      </c>
      <c r="E10" s="125">
        <v>17011478.879999999</v>
      </c>
      <c r="F10" s="130">
        <f t="shared" si="0"/>
        <v>4.9960820477112838E-2</v>
      </c>
      <c r="G10" s="131">
        <f t="shared" si="1"/>
        <v>4.3222590383628278E-4</v>
      </c>
    </row>
    <row r="11" spans="1:9" x14ac:dyDescent="0.2">
      <c r="A11" s="151" t="s">
        <v>107</v>
      </c>
      <c r="B11" s="125">
        <v>1652173</v>
      </c>
      <c r="C11" s="125">
        <v>108848</v>
      </c>
      <c r="D11" s="125">
        <v>39921346841.349991</v>
      </c>
      <c r="E11" s="125">
        <v>16549606.120000001</v>
      </c>
      <c r="F11" s="130">
        <f t="shared" si="0"/>
        <v>4.8604351577001048E-2</v>
      </c>
      <c r="G11" s="131">
        <f t="shared" si="1"/>
        <v>4.1455530510453977E-4</v>
      </c>
    </row>
    <row r="12" spans="1:9" x14ac:dyDescent="0.2">
      <c r="A12" s="151" t="s">
        <v>122</v>
      </c>
      <c r="B12" s="125">
        <v>1310743</v>
      </c>
      <c r="C12" s="125">
        <v>75180</v>
      </c>
      <c r="D12" s="125">
        <v>37519000958.999992</v>
      </c>
      <c r="E12" s="125">
        <v>15802062.859999999</v>
      </c>
      <c r="F12" s="130">
        <f t="shared" si="0"/>
        <v>4.6408900207064903E-2</v>
      </c>
      <c r="G12" s="131">
        <f t="shared" si="1"/>
        <v>4.2117493686114337E-4</v>
      </c>
    </row>
    <row r="13" spans="1:9" x14ac:dyDescent="0.2">
      <c r="A13" s="151" t="s">
        <v>126</v>
      </c>
      <c r="B13" s="125">
        <v>2371055</v>
      </c>
      <c r="C13" s="125">
        <v>143926</v>
      </c>
      <c r="D13" s="125">
        <v>48854578178.48999</v>
      </c>
      <c r="E13" s="125">
        <v>15261867.41</v>
      </c>
      <c r="F13" s="130">
        <f t="shared" si="0"/>
        <v>4.4822406281969832E-2</v>
      </c>
      <c r="G13" s="131">
        <f t="shared" si="1"/>
        <v>3.1239380174854511E-4</v>
      </c>
    </row>
    <row r="14" spans="1:9" x14ac:dyDescent="0.2">
      <c r="A14" s="151" t="s">
        <v>168</v>
      </c>
      <c r="B14" s="125">
        <v>1497190</v>
      </c>
      <c r="C14" s="125">
        <v>48943</v>
      </c>
      <c r="D14" s="125">
        <v>54315247106.569992</v>
      </c>
      <c r="E14" s="125">
        <v>14580337.280000001</v>
      </c>
      <c r="F14" s="130">
        <f t="shared" si="0"/>
        <v>4.2820828129073028E-2</v>
      </c>
      <c r="G14" s="131">
        <f t="shared" si="1"/>
        <v>2.6843912265357912E-4</v>
      </c>
    </row>
    <row r="15" spans="1:9" x14ac:dyDescent="0.2">
      <c r="A15" s="151" t="s">
        <v>125</v>
      </c>
      <c r="B15" s="125">
        <v>846952</v>
      </c>
      <c r="C15" s="125">
        <v>45561</v>
      </c>
      <c r="D15" s="125">
        <v>25739679756.109997</v>
      </c>
      <c r="E15" s="125">
        <v>11869788.870000001</v>
      </c>
      <c r="F15" s="130">
        <f t="shared" si="0"/>
        <v>3.4860249071731624E-2</v>
      </c>
      <c r="G15" s="131">
        <f t="shared" si="1"/>
        <v>4.6114749610209861E-4</v>
      </c>
    </row>
    <row r="16" spans="1:9" x14ac:dyDescent="0.2">
      <c r="A16" s="151" t="s">
        <v>96</v>
      </c>
      <c r="B16" s="125">
        <v>1142792</v>
      </c>
      <c r="C16" s="125">
        <v>82109</v>
      </c>
      <c r="D16" s="125">
        <v>20351934636.869995</v>
      </c>
      <c r="E16" s="125">
        <v>10340010.189999999</v>
      </c>
      <c r="F16" s="130">
        <f t="shared" si="0"/>
        <v>3.0367459318393332E-2</v>
      </c>
      <c r="G16" s="131">
        <f t="shared" si="1"/>
        <v>5.0806030849115532E-4</v>
      </c>
    </row>
    <row r="17" spans="1:7" x14ac:dyDescent="0.2">
      <c r="A17" s="151" t="s">
        <v>109</v>
      </c>
      <c r="B17" s="125">
        <v>1093927</v>
      </c>
      <c r="C17" s="125">
        <v>40315</v>
      </c>
      <c r="D17" s="125">
        <v>27084431204.029995</v>
      </c>
      <c r="E17" s="125">
        <v>9691925.5600000005</v>
      </c>
      <c r="F17" s="130">
        <f t="shared" si="0"/>
        <v>2.8464106877267647E-2</v>
      </c>
      <c r="G17" s="131">
        <f t="shared" si="1"/>
        <v>3.5784120725998122E-4</v>
      </c>
    </row>
    <row r="18" spans="1:7" x14ac:dyDescent="0.2">
      <c r="A18" s="151" t="s">
        <v>100</v>
      </c>
      <c r="B18" s="125">
        <v>901351</v>
      </c>
      <c r="C18" s="125">
        <v>37663</v>
      </c>
      <c r="D18" s="125">
        <v>29004581603.439999</v>
      </c>
      <c r="E18" s="125">
        <v>9491521.5899999999</v>
      </c>
      <c r="F18" s="130">
        <f t="shared" si="0"/>
        <v>2.7875542717813995E-2</v>
      </c>
      <c r="G18" s="131">
        <f t="shared" si="1"/>
        <v>3.2724214814649447E-4</v>
      </c>
    </row>
    <row r="19" spans="1:7" x14ac:dyDescent="0.2">
      <c r="A19" s="151" t="s">
        <v>165</v>
      </c>
      <c r="B19" s="125">
        <v>1078478</v>
      </c>
      <c r="C19" s="125">
        <v>36696</v>
      </c>
      <c r="D19" s="125">
        <v>38457259586.869995</v>
      </c>
      <c r="E19" s="125">
        <v>8539606.120000001</v>
      </c>
      <c r="F19" s="130">
        <f t="shared" si="0"/>
        <v>2.5079872909119713E-2</v>
      </c>
      <c r="G19" s="131">
        <f t="shared" si="1"/>
        <v>2.2205446284361815E-4</v>
      </c>
    </row>
    <row r="20" spans="1:7" x14ac:dyDescent="0.2">
      <c r="A20" s="151" t="s">
        <v>163</v>
      </c>
      <c r="B20" s="125">
        <v>762717</v>
      </c>
      <c r="C20" s="125">
        <v>32661</v>
      </c>
      <c r="D20" s="125">
        <v>20642798981.449997</v>
      </c>
      <c r="E20" s="125">
        <v>7491336.3700000001</v>
      </c>
      <c r="F20" s="130">
        <f t="shared" si="0"/>
        <v>2.2001221302120923E-2</v>
      </c>
      <c r="G20" s="131">
        <f t="shared" si="1"/>
        <v>3.629031303716058E-4</v>
      </c>
    </row>
    <row r="21" spans="1:7" x14ac:dyDescent="0.2">
      <c r="A21" s="151" t="s">
        <v>102</v>
      </c>
      <c r="B21" s="125">
        <v>848990</v>
      </c>
      <c r="C21" s="125">
        <v>35063</v>
      </c>
      <c r="D21" s="125">
        <v>18109109610.429996</v>
      </c>
      <c r="E21" s="125">
        <v>6681951.6699999999</v>
      </c>
      <c r="F21" s="130">
        <f t="shared" si="0"/>
        <v>1.9624148504460554E-2</v>
      </c>
      <c r="G21" s="131">
        <f t="shared" si="1"/>
        <v>3.6898289389951616E-4</v>
      </c>
    </row>
    <row r="22" spans="1:7" x14ac:dyDescent="0.2">
      <c r="A22" s="151" t="s">
        <v>120</v>
      </c>
      <c r="B22" s="125">
        <v>865313</v>
      </c>
      <c r="C22" s="125">
        <v>42837</v>
      </c>
      <c r="D22" s="125">
        <v>25825575460.259995</v>
      </c>
      <c r="E22" s="125">
        <v>6587617.9500000002</v>
      </c>
      <c r="F22" s="130">
        <f t="shared" si="0"/>
        <v>1.9347100866033355E-2</v>
      </c>
      <c r="G22" s="131">
        <f t="shared" si="1"/>
        <v>2.5508116789641058E-4</v>
      </c>
    </row>
    <row r="23" spans="1:7" x14ac:dyDescent="0.2">
      <c r="A23" s="151" t="s">
        <v>105</v>
      </c>
      <c r="B23" s="125">
        <v>560397</v>
      </c>
      <c r="C23" s="125">
        <v>32849</v>
      </c>
      <c r="D23" s="125">
        <v>14536089450.449997</v>
      </c>
      <c r="E23" s="125">
        <v>6418173.4900000002</v>
      </c>
      <c r="F23" s="130">
        <f t="shared" si="0"/>
        <v>1.8849461342355368E-2</v>
      </c>
      <c r="G23" s="131">
        <f t="shared" si="1"/>
        <v>4.4153370904038508E-4</v>
      </c>
    </row>
    <row r="24" spans="1:7" x14ac:dyDescent="0.2">
      <c r="A24" s="151" t="s">
        <v>106</v>
      </c>
      <c r="B24" s="125">
        <v>997934</v>
      </c>
      <c r="C24" s="125">
        <v>54780</v>
      </c>
      <c r="D24" s="125">
        <v>19185021295.199997</v>
      </c>
      <c r="E24" s="125">
        <v>6184981.9800000004</v>
      </c>
      <c r="F24" s="130">
        <f t="shared" si="0"/>
        <v>1.8164603826434516E-2</v>
      </c>
      <c r="G24" s="131">
        <f t="shared" si="1"/>
        <v>3.2238598460912075E-4</v>
      </c>
    </row>
    <row r="25" spans="1:7" x14ac:dyDescent="0.2">
      <c r="A25" s="151" t="s">
        <v>93</v>
      </c>
      <c r="B25" s="125">
        <v>1329972</v>
      </c>
      <c r="C25" s="125">
        <v>46300</v>
      </c>
      <c r="D25" s="125">
        <v>22391630449.289997</v>
      </c>
      <c r="E25" s="125">
        <v>6071174.3200000003</v>
      </c>
      <c r="F25" s="130">
        <f t="shared" si="0"/>
        <v>1.7830363393237073E-2</v>
      </c>
      <c r="G25" s="131">
        <f t="shared" si="1"/>
        <v>2.711358752436229E-4</v>
      </c>
    </row>
    <row r="26" spans="1:7" x14ac:dyDescent="0.2">
      <c r="A26" s="151" t="s">
        <v>124</v>
      </c>
      <c r="B26" s="125">
        <v>578509</v>
      </c>
      <c r="C26" s="125">
        <v>29773</v>
      </c>
      <c r="D26" s="125">
        <v>19382421238.089996</v>
      </c>
      <c r="E26" s="125">
        <v>6026830.7800000003</v>
      </c>
      <c r="F26" s="130">
        <f t="shared" si="0"/>
        <v>1.7700131350691713E-2</v>
      </c>
      <c r="G26" s="131">
        <f t="shared" si="1"/>
        <v>3.1094313274732555E-4</v>
      </c>
    </row>
    <row r="27" spans="1:7" x14ac:dyDescent="0.2">
      <c r="A27" s="151" t="s">
        <v>116</v>
      </c>
      <c r="B27" s="125">
        <v>1151023</v>
      </c>
      <c r="C27" s="125">
        <v>36341</v>
      </c>
      <c r="D27" s="125">
        <v>31421095404.299995</v>
      </c>
      <c r="E27" s="125">
        <v>5946062.71</v>
      </c>
      <c r="F27" s="130">
        <f t="shared" si="0"/>
        <v>1.7462924516764004E-2</v>
      </c>
      <c r="G27" s="131">
        <f t="shared" si="1"/>
        <v>1.892379190951528E-4</v>
      </c>
    </row>
    <row r="28" spans="1:7" x14ac:dyDescent="0.2">
      <c r="A28" s="151" t="s">
        <v>118</v>
      </c>
      <c r="B28" s="125">
        <v>608564</v>
      </c>
      <c r="C28" s="125">
        <v>42003</v>
      </c>
      <c r="D28" s="125">
        <v>17489772210.319996</v>
      </c>
      <c r="E28" s="125">
        <v>5845753.7400000002</v>
      </c>
      <c r="F28" s="130">
        <f t="shared" si="0"/>
        <v>1.7168328233997193E-2</v>
      </c>
      <c r="G28" s="131">
        <f t="shared" si="1"/>
        <v>3.3423841486915768E-4</v>
      </c>
    </row>
    <row r="29" spans="1:7" x14ac:dyDescent="0.2">
      <c r="A29" s="151" t="s">
        <v>97</v>
      </c>
      <c r="B29" s="125">
        <v>348346</v>
      </c>
      <c r="C29" s="125">
        <v>19051</v>
      </c>
      <c r="D29" s="125">
        <v>11624326844.129997</v>
      </c>
      <c r="E29" s="125">
        <v>5559243.7800000003</v>
      </c>
      <c r="F29" s="130">
        <f t="shared" si="0"/>
        <v>1.6326880363565791E-2</v>
      </c>
      <c r="G29" s="131">
        <f t="shared" si="1"/>
        <v>4.7824221174641899E-4</v>
      </c>
    </row>
    <row r="30" spans="1:7" x14ac:dyDescent="0.2">
      <c r="A30" s="151" t="s">
        <v>91</v>
      </c>
      <c r="B30" s="125">
        <v>677583</v>
      </c>
      <c r="C30" s="125">
        <v>29276</v>
      </c>
      <c r="D30" s="125">
        <v>14214675767.669998</v>
      </c>
      <c r="E30" s="125">
        <v>4650072.79</v>
      </c>
      <c r="F30" s="130">
        <f t="shared" si="0"/>
        <v>1.3656746336136134E-2</v>
      </c>
      <c r="G30" s="131">
        <f t="shared" si="1"/>
        <v>3.2713182249124334E-4</v>
      </c>
    </row>
    <row r="31" spans="1:7" x14ac:dyDescent="0.2">
      <c r="A31" s="151" t="s">
        <v>166</v>
      </c>
      <c r="B31" s="125">
        <v>504317</v>
      </c>
      <c r="C31" s="125">
        <v>26771</v>
      </c>
      <c r="D31" s="125">
        <v>16997346825.599997</v>
      </c>
      <c r="E31" s="125">
        <v>4191311.79</v>
      </c>
      <c r="F31" s="130">
        <f t="shared" si="0"/>
        <v>1.2309416328875722E-2</v>
      </c>
      <c r="G31" s="131">
        <f t="shared" si="1"/>
        <v>2.4658623684064581E-4</v>
      </c>
    </row>
    <row r="32" spans="1:7" x14ac:dyDescent="0.2">
      <c r="A32" s="151" t="s">
        <v>108</v>
      </c>
      <c r="B32" s="125">
        <v>371777</v>
      </c>
      <c r="C32" s="125">
        <v>17910</v>
      </c>
      <c r="D32" s="125">
        <v>10387936736.559998</v>
      </c>
      <c r="E32" s="125">
        <v>4145029.25</v>
      </c>
      <c r="F32" s="130">
        <f t="shared" si="0"/>
        <v>1.2173489659097274E-2</v>
      </c>
      <c r="G32" s="131">
        <f t="shared" si="1"/>
        <v>3.990233436262379E-4</v>
      </c>
    </row>
    <row r="33" spans="1:8" x14ac:dyDescent="0.2">
      <c r="A33" s="151" t="s">
        <v>114</v>
      </c>
      <c r="B33" s="125">
        <v>344559</v>
      </c>
      <c r="C33" s="125">
        <v>19464</v>
      </c>
      <c r="D33" s="125">
        <v>8123902738.9499979</v>
      </c>
      <c r="E33" s="125">
        <v>3742593.44</v>
      </c>
      <c r="F33" s="130">
        <f t="shared" si="0"/>
        <v>1.0991580467145146E-2</v>
      </c>
      <c r="G33" s="131">
        <f t="shared" si="1"/>
        <v>4.6068909984066652E-4</v>
      </c>
    </row>
    <row r="34" spans="1:8" x14ac:dyDescent="0.2">
      <c r="A34" s="151" t="s">
        <v>92</v>
      </c>
      <c r="B34" s="125">
        <v>434794</v>
      </c>
      <c r="C34" s="125">
        <v>23204</v>
      </c>
      <c r="D34" s="125">
        <v>10875074790.139997</v>
      </c>
      <c r="E34" s="125">
        <v>3322860.68</v>
      </c>
      <c r="F34" s="130">
        <f t="shared" si="0"/>
        <v>9.7588720578029552E-3</v>
      </c>
      <c r="G34" s="131">
        <f t="shared" si="1"/>
        <v>3.0554830602293485E-4</v>
      </c>
    </row>
    <row r="35" spans="1:8" x14ac:dyDescent="0.2">
      <c r="A35" s="151" t="s">
        <v>94</v>
      </c>
      <c r="B35" s="125">
        <v>255278</v>
      </c>
      <c r="C35" s="125">
        <v>17351</v>
      </c>
      <c r="D35" s="125">
        <v>7220251308.4299994</v>
      </c>
      <c r="E35" s="125">
        <v>2685391.69</v>
      </c>
      <c r="F35" s="130">
        <f t="shared" si="0"/>
        <v>7.8866965700762556E-3</v>
      </c>
      <c r="G35" s="131">
        <f t="shared" si="1"/>
        <v>3.7192496151272088E-4</v>
      </c>
    </row>
    <row r="36" spans="1:8" x14ac:dyDescent="0.2">
      <c r="A36" s="151" t="s">
        <v>110</v>
      </c>
      <c r="B36" s="125">
        <v>491315</v>
      </c>
      <c r="C36" s="125">
        <v>17753</v>
      </c>
      <c r="D36" s="125">
        <v>13158181870.169998</v>
      </c>
      <c r="E36" s="125">
        <v>2338910.0300000003</v>
      </c>
      <c r="F36" s="130">
        <f t="shared" si="0"/>
        <v>6.8691184902407859E-3</v>
      </c>
      <c r="G36" s="131">
        <f t="shared" si="1"/>
        <v>1.7775328332422438E-4</v>
      </c>
    </row>
    <row r="37" spans="1:8" x14ac:dyDescent="0.2">
      <c r="A37" s="151" t="s">
        <v>167</v>
      </c>
      <c r="B37" s="125">
        <v>258375</v>
      </c>
      <c r="C37" s="125">
        <v>9887</v>
      </c>
      <c r="D37" s="125">
        <v>9156416385.6199989</v>
      </c>
      <c r="E37" s="125">
        <v>2314356.19</v>
      </c>
      <c r="F37" s="130">
        <f t="shared" si="0"/>
        <v>6.7970065944487033E-3</v>
      </c>
      <c r="G37" s="131">
        <f t="shared" si="1"/>
        <v>2.527578577176392E-4</v>
      </c>
    </row>
    <row r="38" spans="1:8" x14ac:dyDescent="0.2">
      <c r="A38" s="151" t="s">
        <v>117</v>
      </c>
      <c r="B38" s="125">
        <v>233679</v>
      </c>
      <c r="C38" s="125">
        <v>9908</v>
      </c>
      <c r="D38" s="125">
        <v>7123630628.4799986</v>
      </c>
      <c r="E38" s="125">
        <v>1904918.95</v>
      </c>
      <c r="F38" s="130">
        <f t="shared" si="0"/>
        <v>5.5945349816876287E-3</v>
      </c>
      <c r="G38" s="131">
        <f t="shared" si="1"/>
        <v>2.674084395089504E-4</v>
      </c>
    </row>
    <row r="39" spans="1:8" x14ac:dyDescent="0.2">
      <c r="A39" s="151" t="s">
        <v>128</v>
      </c>
      <c r="B39" s="125">
        <v>34744818</v>
      </c>
      <c r="C39" s="125">
        <v>1702357</v>
      </c>
      <c r="D39" s="125">
        <v>990596882872.13989</v>
      </c>
      <c r="E39" s="125">
        <v>340496387.31999999</v>
      </c>
      <c r="F39" s="130">
        <f t="shared" si="0"/>
        <v>1</v>
      </c>
      <c r="G39" s="131">
        <f t="shared" si="1"/>
        <v>3.4372850672895682E-4</v>
      </c>
    </row>
    <row r="40" spans="1:8" x14ac:dyDescent="0.2">
      <c r="D40" s="125">
        <v>1108800000000</v>
      </c>
      <c r="E40" s="198">
        <f>D40/1000000000</f>
        <v>1108.8</v>
      </c>
      <c r="H40" s="125">
        <v>1000000000</v>
      </c>
    </row>
    <row r="41" spans="1:8" x14ac:dyDescent="0.2">
      <c r="D41" s="198">
        <f>D40-D39</f>
        <v>118203117127.86011</v>
      </c>
    </row>
  </sheetData>
  <mergeCells count="1">
    <mergeCell ref="H1:I1"/>
  </mergeCells>
  <hyperlinks>
    <hyperlink ref="H1:I1" location="Index!A1" display="Regresar al Índic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FF0000"/>
  </sheetPr>
  <dimension ref="A1:I38"/>
  <sheetViews>
    <sheetView workbookViewId="0">
      <selection activeCell="G3" sqref="G3"/>
    </sheetView>
  </sheetViews>
  <sheetFormatPr baseColWidth="10" defaultColWidth="11.42578125" defaultRowHeight="12.75" x14ac:dyDescent="0.2"/>
  <cols>
    <col min="1" max="2" width="11.42578125" style="151"/>
    <col min="3" max="3" width="14.28515625" style="151" bestFit="1" customWidth="1"/>
    <col min="4" max="4" width="12.85546875" style="151" bestFit="1" customWidth="1"/>
    <col min="5" max="6" width="11.5703125" style="151" bestFit="1" customWidth="1"/>
    <col min="7" max="7" width="15.28515625" style="151" bestFit="1" customWidth="1"/>
    <col min="8" max="16384" width="11.42578125" style="151"/>
  </cols>
  <sheetData>
    <row r="1" spans="1:9" ht="15" x14ac:dyDescent="0.25">
      <c r="A1" s="320" t="s">
        <v>1039</v>
      </c>
      <c r="H1" s="330" t="s">
        <v>133</v>
      </c>
      <c r="I1" s="330"/>
    </row>
    <row r="2" spans="1:9" ht="15" x14ac:dyDescent="0.25">
      <c r="A2" s="320"/>
    </row>
    <row r="3" spans="1:9" ht="15" x14ac:dyDescent="0.25">
      <c r="A3" s="320"/>
    </row>
    <row r="5" spans="1:9" x14ac:dyDescent="0.2">
      <c r="C5" s="151" t="s">
        <v>803</v>
      </c>
      <c r="D5" s="151" t="s">
        <v>804</v>
      </c>
      <c r="E5" s="151" t="s">
        <v>805</v>
      </c>
      <c r="F5" s="151" t="s">
        <v>806</v>
      </c>
    </row>
    <row r="6" spans="1:9" x14ac:dyDescent="0.2">
      <c r="A6" s="151" t="s">
        <v>164</v>
      </c>
      <c r="B6" s="151" t="s">
        <v>809</v>
      </c>
      <c r="C6" s="125">
        <v>2653455</v>
      </c>
      <c r="D6" s="125">
        <v>109803</v>
      </c>
      <c r="E6" s="125">
        <v>40620.355692887199</v>
      </c>
      <c r="F6" s="125">
        <v>356.0907898895735</v>
      </c>
      <c r="G6" s="151">
        <f>F6*D6</f>
        <v>39099837.002244838</v>
      </c>
    </row>
    <row r="7" spans="1:9" x14ac:dyDescent="0.2">
      <c r="A7" s="279" t="s">
        <v>168</v>
      </c>
      <c r="B7" s="151" t="s">
        <v>809</v>
      </c>
      <c r="C7" s="125">
        <v>1497190</v>
      </c>
      <c r="D7" s="125">
        <v>48943</v>
      </c>
      <c r="E7" s="125">
        <v>36278.125759970339</v>
      </c>
      <c r="F7" s="125">
        <v>318.66803514446826</v>
      </c>
      <c r="G7" s="151">
        <f t="shared" ref="G7:G38" si="0">F7*D7</f>
        <v>15596569.64407571</v>
      </c>
    </row>
    <row r="8" spans="1:9" x14ac:dyDescent="0.2">
      <c r="A8" s="151" t="s">
        <v>97</v>
      </c>
      <c r="B8" s="151" t="s">
        <v>809</v>
      </c>
      <c r="C8" s="125">
        <v>348346</v>
      </c>
      <c r="D8" s="125">
        <v>19051</v>
      </c>
      <c r="E8" s="125">
        <v>33370.05978001756</v>
      </c>
      <c r="F8" s="125">
        <v>314.41908149991519</v>
      </c>
      <c r="G8" s="151">
        <f t="shared" si="0"/>
        <v>5989997.9216548847</v>
      </c>
    </row>
    <row r="9" spans="1:9" x14ac:dyDescent="0.2">
      <c r="A9" s="151" t="s">
        <v>101</v>
      </c>
      <c r="B9" s="151" t="s">
        <v>809</v>
      </c>
      <c r="C9" s="125">
        <v>2276576</v>
      </c>
      <c r="D9" s="125">
        <v>191956</v>
      </c>
      <c r="E9" s="125">
        <v>37148.899068610051</v>
      </c>
      <c r="F9" s="125">
        <v>293.6835073376667</v>
      </c>
      <c r="G9" s="126">
        <f t="shared" si="0"/>
        <v>56374311.334509149</v>
      </c>
    </row>
    <row r="10" spans="1:9" x14ac:dyDescent="0.2">
      <c r="A10" s="151" t="s">
        <v>109</v>
      </c>
      <c r="B10" s="151" t="s">
        <v>809</v>
      </c>
      <c r="C10" s="125">
        <v>1093927</v>
      </c>
      <c r="D10" s="125">
        <v>40315</v>
      </c>
      <c r="E10" s="125">
        <v>24758.901831685289</v>
      </c>
      <c r="F10" s="125">
        <v>286.09161259851817</v>
      </c>
      <c r="G10" s="151">
        <f t="shared" si="0"/>
        <v>11533783.361909259</v>
      </c>
    </row>
    <row r="11" spans="1:9" x14ac:dyDescent="0.2">
      <c r="A11" s="151" t="s">
        <v>163</v>
      </c>
      <c r="B11" s="151" t="s">
        <v>809</v>
      </c>
      <c r="C11" s="125">
        <v>762717</v>
      </c>
      <c r="D11" s="125">
        <v>32661</v>
      </c>
      <c r="E11" s="125">
        <v>27064.820872551678</v>
      </c>
      <c r="F11" s="125">
        <v>284.09633926201224</v>
      </c>
      <c r="G11" s="151">
        <f t="shared" si="0"/>
        <v>9278870.5366365816</v>
      </c>
    </row>
    <row r="12" spans="1:9" x14ac:dyDescent="0.2">
      <c r="A12" s="151" t="s">
        <v>100</v>
      </c>
      <c r="B12" s="151" t="s">
        <v>809</v>
      </c>
      <c r="C12" s="125">
        <v>901351</v>
      </c>
      <c r="D12" s="125">
        <v>37663</v>
      </c>
      <c r="E12" s="125">
        <v>32179.008625319104</v>
      </c>
      <c r="F12" s="125">
        <v>279.08852333205914</v>
      </c>
      <c r="G12" s="151">
        <f t="shared" si="0"/>
        <v>10511311.054255344</v>
      </c>
    </row>
    <row r="13" spans="1:9" x14ac:dyDescent="0.2">
      <c r="A13" s="151" t="s">
        <v>701</v>
      </c>
      <c r="B13" s="151" t="s">
        <v>809</v>
      </c>
      <c r="C13" s="125">
        <v>846952</v>
      </c>
      <c r="D13" s="125">
        <v>45561</v>
      </c>
      <c r="E13" s="125">
        <v>30390.954571345243</v>
      </c>
      <c r="F13" s="125">
        <v>278.92162961744526</v>
      </c>
      <c r="G13" s="151">
        <f t="shared" si="0"/>
        <v>12707948.367000423</v>
      </c>
    </row>
    <row r="14" spans="1:9" x14ac:dyDescent="0.2">
      <c r="A14" s="151" t="s">
        <v>108</v>
      </c>
      <c r="B14" s="151" t="s">
        <v>809</v>
      </c>
      <c r="C14" s="125">
        <v>371777</v>
      </c>
      <c r="D14" s="125">
        <v>17910</v>
      </c>
      <c r="E14" s="125">
        <v>27941.310884105249</v>
      </c>
      <c r="F14" s="125">
        <v>261.69766083717406</v>
      </c>
      <c r="G14" s="151">
        <f t="shared" si="0"/>
        <v>4687005.1055937875</v>
      </c>
    </row>
    <row r="15" spans="1:9" x14ac:dyDescent="0.2">
      <c r="A15" s="151" t="s">
        <v>98</v>
      </c>
      <c r="B15" s="151" t="s">
        <v>809</v>
      </c>
      <c r="C15" s="125">
        <v>1523467</v>
      </c>
      <c r="D15" s="125">
        <v>77426</v>
      </c>
      <c r="E15" s="125">
        <v>25834.390972840236</v>
      </c>
      <c r="F15" s="125">
        <v>259.05673900132484</v>
      </c>
      <c r="G15" s="151">
        <f t="shared" si="0"/>
        <v>20057727.073916577</v>
      </c>
    </row>
    <row r="16" spans="1:9" x14ac:dyDescent="0.2">
      <c r="A16" s="151" t="s">
        <v>167</v>
      </c>
      <c r="B16" s="151" t="s">
        <v>809</v>
      </c>
      <c r="C16" s="125">
        <v>258375</v>
      </c>
      <c r="D16" s="125">
        <v>9887</v>
      </c>
      <c r="E16" s="125">
        <v>35438.476577145615</v>
      </c>
      <c r="F16" s="125">
        <v>256.72281641708264</v>
      </c>
      <c r="G16" s="151">
        <f t="shared" si="0"/>
        <v>2538218.4859156962</v>
      </c>
    </row>
    <row r="17" spans="1:7" x14ac:dyDescent="0.2">
      <c r="A17" s="151" t="s">
        <v>165</v>
      </c>
      <c r="B17" s="151" t="s">
        <v>809</v>
      </c>
      <c r="C17" s="125">
        <v>1078478</v>
      </c>
      <c r="D17" s="125">
        <v>36696</v>
      </c>
      <c r="E17" s="125">
        <v>35658.826222574775</v>
      </c>
      <c r="F17" s="125">
        <v>250.6488441444086</v>
      </c>
      <c r="G17" s="151">
        <f t="shared" si="0"/>
        <v>9197809.9847232178</v>
      </c>
    </row>
    <row r="18" spans="1:7" x14ac:dyDescent="0.2">
      <c r="A18" s="151" t="s">
        <v>626</v>
      </c>
      <c r="B18" s="151" t="s">
        <v>809</v>
      </c>
      <c r="C18" s="125">
        <v>1310743</v>
      </c>
      <c r="D18" s="125">
        <v>75180</v>
      </c>
      <c r="E18" s="125">
        <v>28624.223786814036</v>
      </c>
      <c r="F18" s="125">
        <v>237.35017889060785</v>
      </c>
      <c r="G18" s="151">
        <f t="shared" si="0"/>
        <v>17843986.448995899</v>
      </c>
    </row>
    <row r="19" spans="1:7" x14ac:dyDescent="0.2">
      <c r="A19" s="151" t="s">
        <v>128</v>
      </c>
      <c r="B19" s="151" t="s">
        <v>809</v>
      </c>
      <c r="C19" s="125">
        <v>34744818</v>
      </c>
      <c r="D19" s="125">
        <v>1702357</v>
      </c>
      <c r="E19" s="125">
        <v>28510.636690402003</v>
      </c>
      <c r="F19" s="125">
        <v>226.44581856875413</v>
      </c>
      <c r="G19" s="151">
        <f t="shared" si="0"/>
        <v>385491624.36124855</v>
      </c>
    </row>
    <row r="20" spans="1:7" x14ac:dyDescent="0.2">
      <c r="A20" s="151" t="s">
        <v>170</v>
      </c>
      <c r="B20" s="151" t="s">
        <v>809</v>
      </c>
      <c r="C20" s="125">
        <v>4773217</v>
      </c>
      <c r="D20" s="125">
        <v>160749</v>
      </c>
      <c r="E20" s="125">
        <v>29281.959091857749</v>
      </c>
      <c r="F20" s="125">
        <v>224.42200174775357</v>
      </c>
      <c r="G20" s="151">
        <f t="shared" si="0"/>
        <v>36075612.358949639</v>
      </c>
    </row>
    <row r="21" spans="1:7" x14ac:dyDescent="0.2">
      <c r="A21" s="151" t="s">
        <v>102</v>
      </c>
      <c r="B21" s="151" t="s">
        <v>809</v>
      </c>
      <c r="C21" s="125">
        <v>848990</v>
      </c>
      <c r="D21" s="125">
        <v>35063</v>
      </c>
      <c r="E21" s="125">
        <v>21330.180108634962</v>
      </c>
      <c r="F21" s="125">
        <v>222.95467701034369</v>
      </c>
      <c r="G21" s="151">
        <f t="shared" si="0"/>
        <v>7817459.840013681</v>
      </c>
    </row>
    <row r="22" spans="1:7" x14ac:dyDescent="0.2">
      <c r="A22" s="151" t="s">
        <v>117</v>
      </c>
      <c r="B22" s="151" t="s">
        <v>809</v>
      </c>
      <c r="C22" s="125">
        <v>233679</v>
      </c>
      <c r="D22" s="125">
        <v>9908</v>
      </c>
      <c r="E22" s="125">
        <v>30484.68466777074</v>
      </c>
      <c r="F22" s="125">
        <v>222.27759043173862</v>
      </c>
      <c r="G22" s="151">
        <f t="shared" si="0"/>
        <v>2202326.365997666</v>
      </c>
    </row>
    <row r="23" spans="1:7" x14ac:dyDescent="0.2">
      <c r="A23" s="151" t="s">
        <v>124</v>
      </c>
      <c r="B23" s="151" t="s">
        <v>809</v>
      </c>
      <c r="C23" s="125">
        <v>578509</v>
      </c>
      <c r="D23" s="125">
        <v>29773</v>
      </c>
      <c r="E23" s="125">
        <v>33504.096285606611</v>
      </c>
      <c r="F23" s="125">
        <v>219.38085250436811</v>
      </c>
      <c r="G23" s="151">
        <f t="shared" si="0"/>
        <v>6531626.1216125516</v>
      </c>
    </row>
    <row r="24" spans="1:7" x14ac:dyDescent="0.2">
      <c r="A24" s="151" t="s">
        <v>114</v>
      </c>
      <c r="B24" s="151" t="s">
        <v>809</v>
      </c>
      <c r="C24" s="125">
        <v>344559</v>
      </c>
      <c r="D24" s="125">
        <v>19464</v>
      </c>
      <c r="E24" s="125">
        <v>23577.682599932083</v>
      </c>
      <c r="F24" s="125">
        <v>217.98552274448133</v>
      </c>
      <c r="G24" s="151">
        <f t="shared" si="0"/>
        <v>4242870.2146985848</v>
      </c>
    </row>
    <row r="25" spans="1:7" x14ac:dyDescent="0.2">
      <c r="A25" s="151" t="s">
        <v>105</v>
      </c>
      <c r="B25" s="151" t="s">
        <v>809</v>
      </c>
      <c r="C25" s="125">
        <v>560397</v>
      </c>
      <c r="D25" s="125">
        <v>32849</v>
      </c>
      <c r="E25" s="125">
        <v>25938.913753017943</v>
      </c>
      <c r="F25" s="125">
        <v>212.27628543079214</v>
      </c>
      <c r="G25" s="151">
        <f t="shared" si="0"/>
        <v>6973063.7001160914</v>
      </c>
    </row>
    <row r="26" spans="1:7" x14ac:dyDescent="0.2">
      <c r="A26" s="151" t="s">
        <v>91</v>
      </c>
      <c r="B26" s="151" t="s">
        <v>809</v>
      </c>
      <c r="C26" s="125">
        <v>677583</v>
      </c>
      <c r="D26" s="125">
        <v>29276</v>
      </c>
      <c r="E26" s="125">
        <v>20978.501183869721</v>
      </c>
      <c r="F26" s="125">
        <v>190.1481410754447</v>
      </c>
      <c r="G26" s="151">
        <f t="shared" si="0"/>
        <v>5566776.9781247191</v>
      </c>
    </row>
    <row r="27" spans="1:7" x14ac:dyDescent="0.2">
      <c r="A27" s="151" t="s">
        <v>166</v>
      </c>
      <c r="B27" s="151" t="s">
        <v>809</v>
      </c>
      <c r="C27" s="125">
        <v>504317</v>
      </c>
      <c r="D27" s="125">
        <v>26771</v>
      </c>
      <c r="E27" s="125">
        <v>33703.695940450147</v>
      </c>
      <c r="F27" s="125">
        <v>184.67996430931925</v>
      </c>
      <c r="G27" s="151">
        <f t="shared" si="0"/>
        <v>4944067.3245247854</v>
      </c>
    </row>
    <row r="28" spans="1:7" x14ac:dyDescent="0.2">
      <c r="A28" s="151" t="s">
        <v>116</v>
      </c>
      <c r="B28" s="151" t="s">
        <v>809</v>
      </c>
      <c r="C28" s="125">
        <v>1151023</v>
      </c>
      <c r="D28" s="125">
        <v>36341</v>
      </c>
      <c r="E28" s="125">
        <v>27298.407941717927</v>
      </c>
      <c r="F28" s="125">
        <v>183.4298713598223</v>
      </c>
      <c r="G28" s="151">
        <f t="shared" si="0"/>
        <v>6666024.9550873023</v>
      </c>
    </row>
    <row r="29" spans="1:7" x14ac:dyDescent="0.2">
      <c r="A29" s="151" t="s">
        <v>94</v>
      </c>
      <c r="B29" s="151" t="s">
        <v>809</v>
      </c>
      <c r="C29" s="125">
        <v>255278</v>
      </c>
      <c r="D29" s="125">
        <v>17351</v>
      </c>
      <c r="E29" s="125">
        <v>28283.876042706379</v>
      </c>
      <c r="F29" s="125">
        <v>173.22872468068635</v>
      </c>
      <c r="G29" s="151">
        <f t="shared" si="0"/>
        <v>3005691.601934589</v>
      </c>
    </row>
    <row r="30" spans="1:7" x14ac:dyDescent="0.2">
      <c r="A30" s="151" t="s">
        <v>120</v>
      </c>
      <c r="B30" s="151" t="s">
        <v>809</v>
      </c>
      <c r="C30" s="125">
        <v>865313</v>
      </c>
      <c r="D30" s="125">
        <v>42837</v>
      </c>
      <c r="E30" s="125">
        <v>29845.357067627545</v>
      </c>
      <c r="F30" s="125">
        <v>172.88067051568035</v>
      </c>
      <c r="G30" s="151">
        <f t="shared" si="0"/>
        <v>7405689.2828801991</v>
      </c>
    </row>
    <row r="31" spans="1:7" x14ac:dyDescent="0.2">
      <c r="A31" s="151" t="s">
        <v>92</v>
      </c>
      <c r="B31" s="151" t="s">
        <v>809</v>
      </c>
      <c r="C31" s="125">
        <v>434794</v>
      </c>
      <c r="D31" s="125">
        <v>23204</v>
      </c>
      <c r="E31" s="125">
        <v>25012.01670248439</v>
      </c>
      <c r="F31" s="125">
        <v>172.18679034096797</v>
      </c>
      <c r="G31" s="151">
        <f t="shared" si="0"/>
        <v>3995422.2830718211</v>
      </c>
    </row>
    <row r="32" spans="1:7" x14ac:dyDescent="0.2">
      <c r="A32" s="151" t="s">
        <v>107</v>
      </c>
      <c r="B32" s="151" t="s">
        <v>809</v>
      </c>
      <c r="C32" s="125">
        <v>1652173</v>
      </c>
      <c r="D32" s="125">
        <v>108848</v>
      </c>
      <c r="E32" s="125">
        <v>24162.933809806837</v>
      </c>
      <c r="F32" s="125">
        <v>170.18639833820083</v>
      </c>
      <c r="G32" s="151">
        <f t="shared" si="0"/>
        <v>18524449.086316485</v>
      </c>
    </row>
    <row r="33" spans="1:7" x14ac:dyDescent="0.2">
      <c r="A33" s="151" t="s">
        <v>118</v>
      </c>
      <c r="B33" s="151" t="s">
        <v>809</v>
      </c>
      <c r="C33" s="125">
        <v>608564</v>
      </c>
      <c r="D33" s="125">
        <v>42003</v>
      </c>
      <c r="E33" s="125">
        <v>28739.413127164928</v>
      </c>
      <c r="F33" s="125">
        <v>163.58164707857622</v>
      </c>
      <c r="G33" s="151">
        <f t="shared" si="0"/>
        <v>6870919.9222414372</v>
      </c>
    </row>
    <row r="34" spans="1:7" x14ac:dyDescent="0.2">
      <c r="A34" s="151" t="s">
        <v>96</v>
      </c>
      <c r="B34" s="151" t="s">
        <v>809</v>
      </c>
      <c r="C34" s="125">
        <v>1142792</v>
      </c>
      <c r="D34" s="125">
        <v>82109</v>
      </c>
      <c r="E34" s="125">
        <v>17808.957917862564</v>
      </c>
      <c r="F34" s="125">
        <v>158.01714942844916</v>
      </c>
      <c r="G34" s="151">
        <f t="shared" si="0"/>
        <v>12974630.122420533</v>
      </c>
    </row>
    <row r="35" spans="1:7" x14ac:dyDescent="0.2">
      <c r="A35" s="151" t="s">
        <v>110</v>
      </c>
      <c r="B35" s="151" t="s">
        <v>809</v>
      </c>
      <c r="C35" s="125">
        <v>491315</v>
      </c>
      <c r="D35" s="125">
        <v>17753</v>
      </c>
      <c r="E35" s="125">
        <v>26781.559427597364</v>
      </c>
      <c r="F35" s="125">
        <v>154.15963814922227</v>
      </c>
      <c r="G35" s="151">
        <f t="shared" si="0"/>
        <v>2736796.0560631431</v>
      </c>
    </row>
    <row r="36" spans="1:7" x14ac:dyDescent="0.2">
      <c r="A36" s="151" t="s">
        <v>93</v>
      </c>
      <c r="B36" s="151" t="s">
        <v>809</v>
      </c>
      <c r="C36" s="125">
        <v>1329972</v>
      </c>
      <c r="D36" s="125">
        <v>46300</v>
      </c>
      <c r="E36" s="125">
        <v>16836.166813504344</v>
      </c>
      <c r="F36" s="125">
        <v>152.37361509888567</v>
      </c>
      <c r="G36" s="151">
        <f t="shared" si="0"/>
        <v>7054898.3790784059</v>
      </c>
    </row>
    <row r="37" spans="1:7" x14ac:dyDescent="0.2">
      <c r="A37" s="151" t="s">
        <v>106</v>
      </c>
      <c r="B37" s="151" t="s">
        <v>809</v>
      </c>
      <c r="C37" s="125">
        <v>997934</v>
      </c>
      <c r="D37" s="125">
        <v>54780</v>
      </c>
      <c r="E37" s="125">
        <v>19224.73960722853</v>
      </c>
      <c r="F37" s="125">
        <v>134.33347769427914</v>
      </c>
      <c r="G37" s="151">
        <f t="shared" si="0"/>
        <v>7358787.9080926115</v>
      </c>
    </row>
    <row r="38" spans="1:7" x14ac:dyDescent="0.2">
      <c r="A38" s="151" t="s">
        <v>702</v>
      </c>
      <c r="B38" s="151" t="s">
        <v>809</v>
      </c>
      <c r="C38" s="125">
        <v>2371055</v>
      </c>
      <c r="D38" s="125">
        <v>143926</v>
      </c>
      <c r="E38" s="125">
        <v>20604.573988578919</v>
      </c>
      <c r="F38" s="125">
        <v>122.25729697037666</v>
      </c>
      <c r="G38" s="151">
        <f t="shared" si="0"/>
        <v>17596003.723758429</v>
      </c>
    </row>
  </sheetData>
  <autoFilter ref="A5:F5">
    <sortState ref="A2:F34">
      <sortCondition descending="1" ref="F1"/>
    </sortState>
  </autoFilter>
  <mergeCells count="1">
    <mergeCell ref="H1:I1"/>
  </mergeCells>
  <hyperlinks>
    <hyperlink ref="H1:I1" location="Index!A1" display="Regresar al Índic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FF0000"/>
  </sheetPr>
  <dimension ref="A1:I22"/>
  <sheetViews>
    <sheetView workbookViewId="0">
      <selection activeCell="F25" sqref="F25"/>
    </sheetView>
  </sheetViews>
  <sheetFormatPr baseColWidth="10" defaultRowHeight="12.75" x14ac:dyDescent="0.2"/>
  <sheetData>
    <row r="1" spans="1:9" ht="15" x14ac:dyDescent="0.25">
      <c r="A1" t="s">
        <v>1040</v>
      </c>
      <c r="H1" s="330" t="s">
        <v>133</v>
      </c>
      <c r="I1" s="330"/>
    </row>
    <row r="2" spans="1:9" x14ac:dyDescent="0.2">
      <c r="A2" t="s">
        <v>1088</v>
      </c>
    </row>
    <row r="3" spans="1:9" x14ac:dyDescent="0.2">
      <c r="A3" t="s">
        <v>1089</v>
      </c>
    </row>
    <row r="6" spans="1:9" x14ac:dyDescent="0.2">
      <c r="A6" t="s">
        <v>131</v>
      </c>
      <c r="B6" t="s">
        <v>161</v>
      </c>
      <c r="C6" t="s">
        <v>1090</v>
      </c>
      <c r="D6" t="s">
        <v>1091</v>
      </c>
      <c r="E6" t="s">
        <v>1092</v>
      </c>
    </row>
    <row r="7" spans="1:9" x14ac:dyDescent="0.2">
      <c r="A7" t="s">
        <v>101</v>
      </c>
      <c r="B7">
        <v>2007</v>
      </c>
      <c r="C7" t="s">
        <v>1093</v>
      </c>
      <c r="D7">
        <v>4058060</v>
      </c>
      <c r="E7">
        <v>4058.06</v>
      </c>
      <c r="F7">
        <v>11</v>
      </c>
    </row>
    <row r="8" spans="1:9" x14ac:dyDescent="0.2">
      <c r="A8" t="s">
        <v>101</v>
      </c>
      <c r="B8">
        <v>2008</v>
      </c>
      <c r="C8" t="s">
        <v>1093</v>
      </c>
      <c r="D8">
        <v>4371651</v>
      </c>
      <c r="E8">
        <v>4371.6509999999998</v>
      </c>
      <c r="F8">
        <v>10</v>
      </c>
    </row>
    <row r="9" spans="1:9" x14ac:dyDescent="0.2">
      <c r="A9" t="s">
        <v>101</v>
      </c>
      <c r="B9">
        <v>2009</v>
      </c>
      <c r="C9" t="s">
        <v>1093</v>
      </c>
      <c r="D9">
        <v>3752439</v>
      </c>
      <c r="E9">
        <v>3752.4389999999999</v>
      </c>
      <c r="F9">
        <v>13</v>
      </c>
    </row>
    <row r="10" spans="1:9" x14ac:dyDescent="0.2">
      <c r="A10" t="s">
        <v>101</v>
      </c>
      <c r="B10">
        <v>2010</v>
      </c>
      <c r="C10" t="s">
        <v>1093</v>
      </c>
      <c r="D10">
        <v>5133132</v>
      </c>
      <c r="E10">
        <v>5133.1319999999996</v>
      </c>
      <c r="F10">
        <v>4</v>
      </c>
    </row>
    <row r="11" spans="1:9" x14ac:dyDescent="0.2">
      <c r="A11" t="s">
        <v>101</v>
      </c>
      <c r="B11">
        <v>2011</v>
      </c>
      <c r="C11" t="s">
        <v>1093</v>
      </c>
      <c r="D11">
        <v>3954831</v>
      </c>
      <c r="E11">
        <v>3954.8310000000001</v>
      </c>
      <c r="F11">
        <v>12</v>
      </c>
    </row>
    <row r="12" spans="1:9" x14ac:dyDescent="0.2">
      <c r="A12" t="s">
        <v>101</v>
      </c>
      <c r="B12">
        <v>2012</v>
      </c>
      <c r="C12" t="s">
        <v>1093</v>
      </c>
      <c r="D12">
        <v>4920268</v>
      </c>
      <c r="E12">
        <v>4920.268</v>
      </c>
      <c r="F12">
        <v>6</v>
      </c>
    </row>
    <row r="13" spans="1:9" x14ac:dyDescent="0.2">
      <c r="A13" t="s">
        <v>101</v>
      </c>
      <c r="B13">
        <v>2013</v>
      </c>
      <c r="C13" t="s">
        <v>1093</v>
      </c>
      <c r="D13">
        <v>5426175</v>
      </c>
      <c r="E13">
        <v>5426.1750000000002</v>
      </c>
      <c r="F13">
        <v>1</v>
      </c>
    </row>
    <row r="14" spans="1:9" x14ac:dyDescent="0.2">
      <c r="A14" t="s">
        <v>101</v>
      </c>
      <c r="B14">
        <v>2014</v>
      </c>
      <c r="C14" t="s">
        <v>1093</v>
      </c>
      <c r="D14">
        <v>4895206</v>
      </c>
      <c r="E14">
        <v>4895.2060000000001</v>
      </c>
      <c r="F14">
        <v>7</v>
      </c>
    </row>
    <row r="15" spans="1:9" x14ac:dyDescent="0.2">
      <c r="A15" t="s">
        <v>101</v>
      </c>
      <c r="B15">
        <v>2015</v>
      </c>
      <c r="C15" t="s">
        <v>1093</v>
      </c>
      <c r="D15">
        <v>5171703</v>
      </c>
      <c r="E15">
        <v>5171.7030000000004</v>
      </c>
      <c r="F15">
        <v>3</v>
      </c>
    </row>
    <row r="16" spans="1:9" x14ac:dyDescent="0.2">
      <c r="A16" t="s">
        <v>101</v>
      </c>
      <c r="B16">
        <v>2016</v>
      </c>
      <c r="C16" t="s">
        <v>1093</v>
      </c>
      <c r="D16">
        <v>4807554</v>
      </c>
      <c r="E16">
        <v>4807.5540000000001</v>
      </c>
      <c r="F16">
        <v>8</v>
      </c>
    </row>
    <row r="17" spans="1:6" x14ac:dyDescent="0.2">
      <c r="A17" t="s">
        <v>101</v>
      </c>
      <c r="B17">
        <v>2017</v>
      </c>
      <c r="C17" t="s">
        <v>1093</v>
      </c>
      <c r="D17">
        <v>4560131</v>
      </c>
      <c r="E17">
        <v>4560.1310000000003</v>
      </c>
      <c r="F17">
        <v>9</v>
      </c>
    </row>
    <row r="18" spans="1:6" x14ac:dyDescent="0.2">
      <c r="A18" t="s">
        <v>101</v>
      </c>
      <c r="B18">
        <v>2018</v>
      </c>
      <c r="C18" t="s">
        <v>1093</v>
      </c>
      <c r="D18">
        <v>5050672</v>
      </c>
      <c r="E18">
        <v>5050.6719999999996</v>
      </c>
      <c r="F18">
        <v>5</v>
      </c>
    </row>
    <row r="19" spans="1:6" x14ac:dyDescent="0.2">
      <c r="A19" t="s">
        <v>101</v>
      </c>
      <c r="B19">
        <v>2019</v>
      </c>
      <c r="C19" t="s">
        <v>1093</v>
      </c>
      <c r="D19">
        <v>5350775</v>
      </c>
      <c r="E19">
        <v>5350.7749999999996</v>
      </c>
      <c r="F19">
        <v>2</v>
      </c>
    </row>
    <row r="22" spans="1:6" x14ac:dyDescent="0.2">
      <c r="E22" s="329">
        <f>E19/E18-1</f>
        <v>5.9418429864382505E-2</v>
      </c>
    </row>
  </sheetData>
  <mergeCells count="1">
    <mergeCell ref="H1:I1"/>
  </mergeCells>
  <hyperlinks>
    <hyperlink ref="H1:I1" location="Index!A1" display="Regresar al Índice"/>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FF0000"/>
  </sheetPr>
  <dimension ref="A1:I38"/>
  <sheetViews>
    <sheetView workbookViewId="0">
      <selection activeCell="B6" sqref="B6"/>
    </sheetView>
  </sheetViews>
  <sheetFormatPr baseColWidth="10" defaultRowHeight="12.75" x14ac:dyDescent="0.2"/>
  <sheetData>
    <row r="1" spans="1:9" ht="15" x14ac:dyDescent="0.25">
      <c r="A1" t="s">
        <v>1041</v>
      </c>
      <c r="H1" s="330" t="s">
        <v>133</v>
      </c>
      <c r="I1" s="330"/>
    </row>
    <row r="2" spans="1:9" x14ac:dyDescent="0.2">
      <c r="A2" t="s">
        <v>1088</v>
      </c>
    </row>
    <row r="3" spans="1:9" x14ac:dyDescent="0.2">
      <c r="A3" t="s">
        <v>1089</v>
      </c>
    </row>
    <row r="6" spans="1:9" x14ac:dyDescent="0.2">
      <c r="A6" t="s">
        <v>131</v>
      </c>
      <c r="B6" t="s">
        <v>1091</v>
      </c>
      <c r="C6" t="s">
        <v>1094</v>
      </c>
    </row>
    <row r="7" spans="1:9" x14ac:dyDescent="0.2">
      <c r="A7" t="s">
        <v>111</v>
      </c>
      <c r="B7">
        <v>20193</v>
      </c>
      <c r="C7">
        <v>20.193000000000001</v>
      </c>
    </row>
    <row r="8" spans="1:9" x14ac:dyDescent="0.2">
      <c r="A8" t="s">
        <v>108</v>
      </c>
      <c r="B8">
        <v>22647</v>
      </c>
      <c r="C8">
        <v>22.646999999999998</v>
      </c>
    </row>
    <row r="9" spans="1:9" x14ac:dyDescent="0.2">
      <c r="A9" t="s">
        <v>113</v>
      </c>
      <c r="B9">
        <v>27044</v>
      </c>
      <c r="C9">
        <v>27.044</v>
      </c>
    </row>
    <row r="10" spans="1:9" x14ac:dyDescent="0.2">
      <c r="A10" t="s">
        <v>117</v>
      </c>
      <c r="B10">
        <v>125864</v>
      </c>
      <c r="C10">
        <v>125.864</v>
      </c>
    </row>
    <row r="11" spans="1:9" x14ac:dyDescent="0.2">
      <c r="A11" t="s">
        <v>96</v>
      </c>
      <c r="B11">
        <v>133756</v>
      </c>
      <c r="C11">
        <v>133.756</v>
      </c>
    </row>
    <row r="12" spans="1:9" x14ac:dyDescent="0.2">
      <c r="A12" t="s">
        <v>93</v>
      </c>
      <c r="B12">
        <v>152970</v>
      </c>
      <c r="C12">
        <v>152.97</v>
      </c>
    </row>
    <row r="13" spans="1:9" x14ac:dyDescent="0.2">
      <c r="A13" t="s">
        <v>120</v>
      </c>
      <c r="B13">
        <v>195008</v>
      </c>
      <c r="C13">
        <v>195.00800000000001</v>
      </c>
    </row>
    <row r="14" spans="1:9" x14ac:dyDescent="0.2">
      <c r="A14" t="s">
        <v>106</v>
      </c>
      <c r="B14">
        <v>265854</v>
      </c>
      <c r="C14">
        <v>265.85399999999998</v>
      </c>
    </row>
    <row r="15" spans="1:9" x14ac:dyDescent="0.2">
      <c r="A15" t="s">
        <v>1095</v>
      </c>
      <c r="B15">
        <v>267827</v>
      </c>
      <c r="C15">
        <v>267.827</v>
      </c>
    </row>
    <row r="16" spans="1:9" x14ac:dyDescent="0.2">
      <c r="A16" t="s">
        <v>114</v>
      </c>
      <c r="B16">
        <v>378364</v>
      </c>
      <c r="C16">
        <v>378.36399999999998</v>
      </c>
    </row>
    <row r="17" spans="1:3" x14ac:dyDescent="0.2">
      <c r="A17" t="s">
        <v>122</v>
      </c>
      <c r="B17">
        <v>576318</v>
      </c>
      <c r="C17">
        <v>576.31799999999998</v>
      </c>
    </row>
    <row r="18" spans="1:3" x14ac:dyDescent="0.2">
      <c r="A18" t="s">
        <v>102</v>
      </c>
      <c r="B18">
        <v>655888</v>
      </c>
      <c r="C18">
        <v>655.88800000000003</v>
      </c>
    </row>
    <row r="19" spans="1:3" x14ac:dyDescent="0.2">
      <c r="A19" t="s">
        <v>110</v>
      </c>
      <c r="B19">
        <v>664948</v>
      </c>
      <c r="C19">
        <v>664.94799999999998</v>
      </c>
    </row>
    <row r="20" spans="1:3" x14ac:dyDescent="0.2">
      <c r="A20" t="s">
        <v>103</v>
      </c>
      <c r="B20">
        <v>709302</v>
      </c>
      <c r="C20">
        <v>709.30200000000002</v>
      </c>
    </row>
    <row r="21" spans="1:3" x14ac:dyDescent="0.2">
      <c r="A21" t="s">
        <v>1096</v>
      </c>
      <c r="B21">
        <v>760951</v>
      </c>
      <c r="C21">
        <v>760.95100000000002</v>
      </c>
    </row>
    <row r="22" spans="1:3" x14ac:dyDescent="0.2">
      <c r="A22" t="s">
        <v>105</v>
      </c>
      <c r="B22">
        <v>779032</v>
      </c>
      <c r="C22">
        <v>779.03200000000004</v>
      </c>
    </row>
    <row r="23" spans="1:3" x14ac:dyDescent="0.2">
      <c r="A23" t="s">
        <v>91</v>
      </c>
      <c r="B23">
        <v>1154451</v>
      </c>
      <c r="C23">
        <v>1154.451</v>
      </c>
    </row>
    <row r="24" spans="1:3" x14ac:dyDescent="0.2">
      <c r="A24" t="s">
        <v>126</v>
      </c>
      <c r="B24">
        <v>1592784</v>
      </c>
      <c r="C24">
        <v>1592.7840000000001</v>
      </c>
    </row>
    <row r="25" spans="1:3" x14ac:dyDescent="0.2">
      <c r="A25" t="s">
        <v>97</v>
      </c>
      <c r="B25">
        <v>2833763</v>
      </c>
      <c r="C25">
        <v>2833.7629999999999</v>
      </c>
    </row>
    <row r="26" spans="1:3" x14ac:dyDescent="0.2">
      <c r="A26" t="s">
        <v>124</v>
      </c>
      <c r="B26">
        <v>3296373</v>
      </c>
      <c r="C26">
        <v>3296.373</v>
      </c>
    </row>
    <row r="27" spans="1:3" x14ac:dyDescent="0.2">
      <c r="A27" t="s">
        <v>99</v>
      </c>
      <c r="B27">
        <v>3948720</v>
      </c>
      <c r="C27">
        <v>3948.72</v>
      </c>
    </row>
    <row r="28" spans="1:3" x14ac:dyDescent="0.2">
      <c r="A28" t="s">
        <v>94</v>
      </c>
      <c r="B28">
        <v>3948944</v>
      </c>
      <c r="C28">
        <v>3948.944</v>
      </c>
    </row>
    <row r="29" spans="1:3" x14ac:dyDescent="0.2">
      <c r="A29" t="s">
        <v>100</v>
      </c>
      <c r="B29">
        <v>4395778</v>
      </c>
      <c r="C29">
        <v>4395.7780000000002</v>
      </c>
    </row>
    <row r="30" spans="1:3" x14ac:dyDescent="0.2">
      <c r="A30" t="s">
        <v>107</v>
      </c>
      <c r="B30">
        <v>4469109</v>
      </c>
      <c r="C30">
        <v>4469.1090000000004</v>
      </c>
    </row>
    <row r="31" spans="1:3" x14ac:dyDescent="0.2">
      <c r="A31" t="s">
        <v>95</v>
      </c>
      <c r="B31">
        <v>5032042</v>
      </c>
      <c r="C31">
        <v>5032.0420000000004</v>
      </c>
    </row>
    <row r="32" spans="1:3" x14ac:dyDescent="0.2">
      <c r="A32" t="s">
        <v>101</v>
      </c>
      <c r="B32">
        <v>5350775</v>
      </c>
      <c r="C32">
        <v>5350.7749999999996</v>
      </c>
    </row>
    <row r="33" spans="1:3" x14ac:dyDescent="0.2">
      <c r="A33" t="s">
        <v>98</v>
      </c>
      <c r="B33">
        <v>6108043</v>
      </c>
      <c r="C33">
        <v>6108.0429999999997</v>
      </c>
    </row>
    <row r="34" spans="1:3" x14ac:dyDescent="0.2">
      <c r="A34" t="s">
        <v>109</v>
      </c>
      <c r="B34">
        <v>7443189</v>
      </c>
      <c r="C34">
        <v>7443.1890000000003</v>
      </c>
    </row>
    <row r="35" spans="1:3" x14ac:dyDescent="0.2">
      <c r="A35" t="s">
        <v>119</v>
      </c>
      <c r="B35">
        <v>10399184</v>
      </c>
      <c r="C35">
        <v>10399.183999999999</v>
      </c>
    </row>
    <row r="36" spans="1:3" x14ac:dyDescent="0.2">
      <c r="A36" t="s">
        <v>115</v>
      </c>
      <c r="B36">
        <v>10621936</v>
      </c>
      <c r="C36">
        <v>10621.936</v>
      </c>
    </row>
    <row r="37" spans="1:3" x14ac:dyDescent="0.2">
      <c r="A37" t="s">
        <v>125</v>
      </c>
      <c r="B37">
        <v>13014602</v>
      </c>
      <c r="C37">
        <v>13014.602000000001</v>
      </c>
    </row>
    <row r="38" spans="1:3" x14ac:dyDescent="0.2">
      <c r="A38" t="s">
        <v>116</v>
      </c>
      <c r="B38">
        <v>14121241</v>
      </c>
      <c r="C38">
        <v>14121.241</v>
      </c>
    </row>
  </sheetData>
  <mergeCells count="1">
    <mergeCell ref="H1:I1"/>
  </mergeCells>
  <hyperlinks>
    <hyperlink ref="H1:I1" location="Index!A1" display="Regresar al Índice"/>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FF0000"/>
  </sheetPr>
  <dimension ref="A1:I31"/>
  <sheetViews>
    <sheetView workbookViewId="0">
      <selection activeCell="L23" sqref="L23"/>
    </sheetView>
  </sheetViews>
  <sheetFormatPr baseColWidth="10" defaultRowHeight="12.75" x14ac:dyDescent="0.2"/>
  <sheetData>
    <row r="1" spans="1:9" ht="15" x14ac:dyDescent="0.25">
      <c r="A1" t="s">
        <v>1042</v>
      </c>
      <c r="H1" s="330" t="s">
        <v>133</v>
      </c>
      <c r="I1" s="330"/>
    </row>
    <row r="2" spans="1:9" x14ac:dyDescent="0.2">
      <c r="A2" t="s">
        <v>1088</v>
      </c>
    </row>
    <row r="3" spans="1:9" x14ac:dyDescent="0.2">
      <c r="A3" t="s">
        <v>1089</v>
      </c>
    </row>
    <row r="6" spans="1:9" x14ac:dyDescent="0.2">
      <c r="A6" t="s">
        <v>129</v>
      </c>
    </row>
    <row r="7" spans="1:9" x14ac:dyDescent="0.2">
      <c r="A7" t="s">
        <v>646</v>
      </c>
      <c r="B7" s="322" t="s">
        <v>1097</v>
      </c>
    </row>
    <row r="8" spans="1:9" x14ac:dyDescent="0.2">
      <c r="A8" t="s">
        <v>1098</v>
      </c>
      <c r="B8" s="322">
        <v>0.45200000000000001</v>
      </c>
    </row>
    <row r="9" spans="1:9" x14ac:dyDescent="0.2">
      <c r="A9" t="s">
        <v>1099</v>
      </c>
      <c r="B9" s="322">
        <v>1.9730000000000001</v>
      </c>
    </row>
    <row r="10" spans="1:9" x14ac:dyDescent="0.2">
      <c r="A10" t="s">
        <v>1100</v>
      </c>
      <c r="B10" s="322">
        <v>2.1019999999999999</v>
      </c>
    </row>
    <row r="11" spans="1:9" x14ac:dyDescent="0.2">
      <c r="A11" t="s">
        <v>1101</v>
      </c>
      <c r="B11" s="322">
        <v>2.4910000000000001</v>
      </c>
    </row>
    <row r="12" spans="1:9" x14ac:dyDescent="0.2">
      <c r="A12" t="s">
        <v>1102</v>
      </c>
      <c r="B12" s="322">
        <v>4.0110000000000001</v>
      </c>
    </row>
    <row r="13" spans="1:9" x14ac:dyDescent="0.2">
      <c r="A13" t="s">
        <v>664</v>
      </c>
      <c r="B13" s="322">
        <v>4.3170000000000002</v>
      </c>
    </row>
    <row r="14" spans="1:9" x14ac:dyDescent="0.2">
      <c r="A14" t="s">
        <v>1103</v>
      </c>
      <c r="B14" s="322">
        <v>6.5279999999999996</v>
      </c>
    </row>
    <row r="15" spans="1:9" x14ac:dyDescent="0.2">
      <c r="A15" t="s">
        <v>663</v>
      </c>
      <c r="B15" s="322">
        <v>10.169</v>
      </c>
    </row>
    <row r="16" spans="1:9" x14ac:dyDescent="0.2">
      <c r="A16" t="s">
        <v>659</v>
      </c>
      <c r="B16" s="322">
        <v>15.026</v>
      </c>
    </row>
    <row r="17" spans="1:2" x14ac:dyDescent="0.2">
      <c r="A17" t="s">
        <v>1104</v>
      </c>
      <c r="B17" s="322">
        <v>18</v>
      </c>
    </row>
    <row r="18" spans="1:2" x14ac:dyDescent="0.2">
      <c r="A18" t="s">
        <v>662</v>
      </c>
      <c r="B18" s="322">
        <v>22.574999999999999</v>
      </c>
    </row>
    <row r="19" spans="1:2" x14ac:dyDescent="0.2">
      <c r="A19" t="s">
        <v>657</v>
      </c>
      <c r="B19" s="322">
        <v>35.360999999999997</v>
      </c>
    </row>
    <row r="20" spans="1:2" x14ac:dyDescent="0.2">
      <c r="A20" t="s">
        <v>658</v>
      </c>
      <c r="B20" s="322">
        <v>45.548000000000002</v>
      </c>
    </row>
    <row r="21" spans="1:2" x14ac:dyDescent="0.2">
      <c r="A21" t="s">
        <v>1105</v>
      </c>
      <c r="B21" s="322">
        <v>47.853999999999999</v>
      </c>
    </row>
    <row r="22" spans="1:2" x14ac:dyDescent="0.2">
      <c r="A22" t="s">
        <v>656</v>
      </c>
      <c r="B22" s="322">
        <v>77.364000000000004</v>
      </c>
    </row>
    <row r="23" spans="1:2" x14ac:dyDescent="0.2">
      <c r="A23" t="s">
        <v>650</v>
      </c>
      <c r="B23" s="322">
        <v>191.21100000000001</v>
      </c>
    </row>
    <row r="24" spans="1:2" x14ac:dyDescent="0.2">
      <c r="A24" t="s">
        <v>653</v>
      </c>
      <c r="B24" s="322">
        <v>205.31899999999999</v>
      </c>
    </row>
    <row r="25" spans="1:2" x14ac:dyDescent="0.2">
      <c r="A25" t="s">
        <v>1106</v>
      </c>
      <c r="B25" s="322">
        <v>461.16300000000001</v>
      </c>
    </row>
    <row r="26" spans="1:2" x14ac:dyDescent="0.2">
      <c r="A26" t="s">
        <v>655</v>
      </c>
      <c r="B26" s="322">
        <v>633.25699999999995</v>
      </c>
    </row>
    <row r="27" spans="1:2" x14ac:dyDescent="0.2">
      <c r="A27" t="s">
        <v>652</v>
      </c>
      <c r="B27" s="322">
        <v>670.39400000000001</v>
      </c>
    </row>
    <row r="28" spans="1:2" x14ac:dyDescent="0.2">
      <c r="A28" t="s">
        <v>654</v>
      </c>
      <c r="B28" s="322">
        <v>2895.6590000000001</v>
      </c>
    </row>
    <row r="29" spans="1:2" x14ac:dyDescent="0.2">
      <c r="A29" t="s">
        <v>1107</v>
      </c>
    </row>
    <row r="30" spans="1:2" x14ac:dyDescent="0.2">
      <c r="A30" t="s">
        <v>1108</v>
      </c>
    </row>
    <row r="31" spans="1:2" x14ac:dyDescent="0.2">
      <c r="A31" t="s">
        <v>1109</v>
      </c>
    </row>
  </sheetData>
  <mergeCells count="1">
    <mergeCell ref="H1:I1"/>
  </mergeCells>
  <hyperlinks>
    <hyperlink ref="H1:I1" location="Index!A1" display="Regresar al Índic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J11"/>
  <sheetViews>
    <sheetView workbookViewId="0">
      <selection activeCell="C16" sqref="C16"/>
    </sheetView>
  </sheetViews>
  <sheetFormatPr baseColWidth="10" defaultColWidth="11.42578125" defaultRowHeight="12.75" x14ac:dyDescent="0.2"/>
  <cols>
    <col min="1" max="1" width="22.7109375" style="51" customWidth="1"/>
    <col min="2" max="16384" width="11.42578125" style="51"/>
  </cols>
  <sheetData>
    <row r="1" spans="1:10" ht="15" x14ac:dyDescent="0.25">
      <c r="A1" s="317" t="s">
        <v>1025</v>
      </c>
      <c r="H1" s="330" t="s">
        <v>133</v>
      </c>
      <c r="I1" s="330"/>
    </row>
    <row r="2" spans="1:10" x14ac:dyDescent="0.2">
      <c r="A2" s="51" t="s">
        <v>816</v>
      </c>
    </row>
    <row r="3" spans="1:10" x14ac:dyDescent="0.2">
      <c r="A3" s="51" t="s">
        <v>825</v>
      </c>
    </row>
    <row r="5" spans="1:10" ht="13.5" thickBot="1" x14ac:dyDescent="0.25"/>
    <row r="6" spans="1:10" ht="26.25" thickBot="1" x14ac:dyDescent="0.25">
      <c r="A6" s="271" t="s">
        <v>838</v>
      </c>
      <c r="B6" s="272" t="s">
        <v>845</v>
      </c>
      <c r="C6" s="272" t="s">
        <v>294</v>
      </c>
      <c r="D6" s="272" t="s">
        <v>846</v>
      </c>
      <c r="E6" s="272" t="s">
        <v>294</v>
      </c>
      <c r="F6" s="272" t="s">
        <v>847</v>
      </c>
      <c r="G6" s="272" t="s">
        <v>294</v>
      </c>
      <c r="H6" s="272" t="s">
        <v>848</v>
      </c>
      <c r="I6" s="272" t="s">
        <v>294</v>
      </c>
      <c r="J6" s="273" t="s">
        <v>128</v>
      </c>
    </row>
    <row r="7" spans="1:10" ht="13.5" thickBot="1" x14ac:dyDescent="0.25">
      <c r="A7" s="274" t="s">
        <v>832</v>
      </c>
      <c r="B7" s="69">
        <v>544955</v>
      </c>
      <c r="C7" s="70">
        <v>0.12</v>
      </c>
      <c r="D7" s="69">
        <v>24217</v>
      </c>
      <c r="E7" s="70">
        <v>0.129</v>
      </c>
      <c r="F7" s="69">
        <v>8040</v>
      </c>
      <c r="G7" s="70">
        <v>0.20300000000000001</v>
      </c>
      <c r="H7" s="69">
        <v>4801</v>
      </c>
      <c r="I7" s="70">
        <v>0.44500000000000001</v>
      </c>
      <c r="J7" s="69">
        <v>582013</v>
      </c>
    </row>
    <row r="8" spans="1:10" ht="13.5" thickBot="1" x14ac:dyDescent="0.25">
      <c r="A8" s="274" t="s">
        <v>275</v>
      </c>
      <c r="B8" s="71">
        <v>2152524</v>
      </c>
      <c r="C8" s="72">
        <v>0.47499999999999998</v>
      </c>
      <c r="D8" s="71">
        <v>61418</v>
      </c>
      <c r="E8" s="72">
        <v>0.32600000000000001</v>
      </c>
      <c r="F8" s="71">
        <v>11977</v>
      </c>
      <c r="G8" s="72">
        <v>0.30199999999999999</v>
      </c>
      <c r="H8" s="71">
        <v>1139</v>
      </c>
      <c r="I8" s="72">
        <v>0.105</v>
      </c>
      <c r="J8" s="71">
        <v>2227058</v>
      </c>
    </row>
    <row r="9" spans="1:10" ht="26.25" thickBot="1" x14ac:dyDescent="0.25">
      <c r="A9" s="274" t="s">
        <v>833</v>
      </c>
      <c r="B9" s="69">
        <v>1771349</v>
      </c>
      <c r="C9" s="70">
        <v>0.39100000000000001</v>
      </c>
      <c r="D9" s="69">
        <v>80839</v>
      </c>
      <c r="E9" s="70">
        <v>0.42899999999999999</v>
      </c>
      <c r="F9" s="69">
        <v>13355</v>
      </c>
      <c r="G9" s="70">
        <v>0.33700000000000002</v>
      </c>
      <c r="H9" s="69">
        <v>3450</v>
      </c>
      <c r="I9" s="70">
        <v>0.31900000000000001</v>
      </c>
      <c r="J9" s="69">
        <v>1868993</v>
      </c>
    </row>
    <row r="10" spans="1:10" ht="26.25" thickBot="1" x14ac:dyDescent="0.25">
      <c r="A10" s="274" t="s">
        <v>842</v>
      </c>
      <c r="B10" s="71">
        <v>66382</v>
      </c>
      <c r="C10" s="72">
        <v>1.4999999999999999E-2</v>
      </c>
      <c r="D10" s="71">
        <v>21897</v>
      </c>
      <c r="E10" s="72">
        <v>0.11600000000000001</v>
      </c>
      <c r="F10" s="71">
        <v>6242</v>
      </c>
      <c r="G10" s="72">
        <v>0.158</v>
      </c>
      <c r="H10" s="71">
        <v>1410</v>
      </c>
      <c r="I10" s="72">
        <v>0.13100000000000001</v>
      </c>
      <c r="J10" s="71">
        <v>95931</v>
      </c>
    </row>
    <row r="11" spans="1:10" ht="13.5" thickBot="1" x14ac:dyDescent="0.25">
      <c r="A11" s="274" t="s">
        <v>128</v>
      </c>
      <c r="B11" s="69">
        <v>4535210</v>
      </c>
      <c r="C11" s="70">
        <v>1</v>
      </c>
      <c r="D11" s="69">
        <v>188371</v>
      </c>
      <c r="E11" s="70">
        <v>1</v>
      </c>
      <c r="F11" s="69">
        <v>39614</v>
      </c>
      <c r="G11" s="70">
        <v>1</v>
      </c>
      <c r="H11" s="69">
        <v>10800</v>
      </c>
      <c r="I11" s="70">
        <v>1</v>
      </c>
      <c r="J11" s="69">
        <v>4773995</v>
      </c>
    </row>
  </sheetData>
  <mergeCells count="1">
    <mergeCell ref="H1:I1"/>
  </mergeCells>
  <hyperlinks>
    <hyperlink ref="H1:I1" location="Index!A1" display="Regresar al Índice"/>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FF0000"/>
  </sheetPr>
  <dimension ref="A1:I22"/>
  <sheetViews>
    <sheetView workbookViewId="0">
      <selection activeCell="M12" sqref="M12"/>
    </sheetView>
  </sheetViews>
  <sheetFormatPr baseColWidth="10" defaultRowHeight="12.75" x14ac:dyDescent="0.2"/>
  <sheetData>
    <row r="1" spans="1:9" ht="15" x14ac:dyDescent="0.25">
      <c r="A1" t="s">
        <v>1043</v>
      </c>
      <c r="H1" s="330" t="s">
        <v>133</v>
      </c>
      <c r="I1" s="330"/>
    </row>
    <row r="2" spans="1:9" x14ac:dyDescent="0.2">
      <c r="A2" t="s">
        <v>1088</v>
      </c>
    </row>
    <row r="3" spans="1:9" x14ac:dyDescent="0.2">
      <c r="A3" t="s">
        <v>1089</v>
      </c>
    </row>
    <row r="6" spans="1:9" x14ac:dyDescent="0.2">
      <c r="A6" t="s">
        <v>131</v>
      </c>
      <c r="B6" t="s">
        <v>1110</v>
      </c>
    </row>
    <row r="7" spans="1:9" x14ac:dyDescent="0.2">
      <c r="A7" t="s">
        <v>114</v>
      </c>
      <c r="B7">
        <v>4.0039999999999996</v>
      </c>
      <c r="C7">
        <v>2.2470995775464013E-4</v>
      </c>
    </row>
    <row r="8" spans="1:9" x14ac:dyDescent="0.2">
      <c r="A8" t="s">
        <v>456</v>
      </c>
      <c r="B8">
        <v>10.916</v>
      </c>
      <c r="C8">
        <v>6.1262085385855453E-4</v>
      </c>
    </row>
    <row r="9" spans="1:9" x14ac:dyDescent="0.2">
      <c r="A9" t="s">
        <v>95</v>
      </c>
      <c r="B9">
        <v>35.765000000000001</v>
      </c>
      <c r="C9">
        <v>2.0071807290446319E-3</v>
      </c>
    </row>
    <row r="10" spans="1:9" x14ac:dyDescent="0.2">
      <c r="A10" t="s">
        <v>98</v>
      </c>
      <c r="B10">
        <v>39.314999999999998</v>
      </c>
      <c r="C10">
        <v>2.2064115856952242E-3</v>
      </c>
    </row>
    <row r="11" spans="1:9" x14ac:dyDescent="0.2">
      <c r="A11" t="s">
        <v>125</v>
      </c>
      <c r="B11">
        <v>77.688999999999993</v>
      </c>
      <c r="C11">
        <v>4.3600129640360237E-3</v>
      </c>
    </row>
    <row r="12" spans="1:9" x14ac:dyDescent="0.2">
      <c r="A12" t="s">
        <v>99</v>
      </c>
      <c r="B12">
        <v>80.355000000000004</v>
      </c>
      <c r="C12">
        <v>4.509632531312216E-3</v>
      </c>
    </row>
    <row r="13" spans="1:9" x14ac:dyDescent="0.2">
      <c r="A13" t="s">
        <v>97</v>
      </c>
      <c r="B13">
        <v>281.99200000000002</v>
      </c>
      <c r="C13">
        <v>1.5825776824961661E-2</v>
      </c>
    </row>
    <row r="14" spans="1:9" x14ac:dyDescent="0.2">
      <c r="A14" t="s">
        <v>124</v>
      </c>
      <c r="B14">
        <v>316.63799999999998</v>
      </c>
      <c r="C14">
        <v>1.7770157743135302E-2</v>
      </c>
    </row>
    <row r="15" spans="1:9" x14ac:dyDescent="0.2">
      <c r="A15" t="s">
        <v>100</v>
      </c>
      <c r="B15">
        <v>572.255</v>
      </c>
      <c r="C15">
        <v>3.2115733485235165E-2</v>
      </c>
    </row>
    <row r="16" spans="1:9" x14ac:dyDescent="0.2">
      <c r="A16" t="s">
        <v>119</v>
      </c>
      <c r="B16">
        <v>607.36099999999999</v>
      </c>
      <c r="C16">
        <v>3.408593023272128E-2</v>
      </c>
    </row>
    <row r="17" spans="1:3" x14ac:dyDescent="0.2">
      <c r="A17" t="s">
        <v>109</v>
      </c>
      <c r="B17">
        <v>2150.424</v>
      </c>
      <c r="C17">
        <v>0.12068473681182926</v>
      </c>
    </row>
    <row r="18" spans="1:3" x14ac:dyDescent="0.2">
      <c r="A18" t="s">
        <v>101</v>
      </c>
      <c r="B18">
        <v>2895.6590000000001</v>
      </c>
      <c r="C18">
        <v>0.16250834454591498</v>
      </c>
    </row>
    <row r="19" spans="1:3" x14ac:dyDescent="0.2">
      <c r="A19" t="s">
        <v>115</v>
      </c>
      <c r="B19">
        <v>3725.7190000000001</v>
      </c>
      <c r="C19">
        <v>0.20909244732658847</v>
      </c>
    </row>
    <row r="20" spans="1:3" x14ac:dyDescent="0.2">
      <c r="A20" t="s">
        <v>116</v>
      </c>
      <c r="B20">
        <v>6972.8530000000001</v>
      </c>
      <c r="C20">
        <v>0.39132604971511387</v>
      </c>
    </row>
    <row r="21" spans="1:3" x14ac:dyDescent="0.2">
      <c r="A21">
        <v>17818525</v>
      </c>
      <c r="B21">
        <v>17818.525000000001</v>
      </c>
    </row>
    <row r="22" spans="1:3" x14ac:dyDescent="0.2">
      <c r="A22">
        <v>17818525000</v>
      </c>
    </row>
  </sheetData>
  <mergeCells count="1">
    <mergeCell ref="H1:I1"/>
  </mergeCells>
  <hyperlinks>
    <hyperlink ref="H1:I1" location="Index!A1" display="Regresar al Índice"/>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FF0000"/>
  </sheetPr>
  <dimension ref="A1:I19"/>
  <sheetViews>
    <sheetView workbookViewId="0">
      <selection activeCell="H1" sqref="H1:I1"/>
    </sheetView>
  </sheetViews>
  <sheetFormatPr baseColWidth="10" defaultRowHeight="12.75" x14ac:dyDescent="0.2"/>
  <cols>
    <col min="6" max="6" width="18" bestFit="1" customWidth="1"/>
  </cols>
  <sheetData>
    <row r="1" spans="1:9" ht="15" x14ac:dyDescent="0.25">
      <c r="A1" t="s">
        <v>1187</v>
      </c>
      <c r="H1" s="330" t="s">
        <v>133</v>
      </c>
      <c r="I1" s="330"/>
    </row>
    <row r="2" spans="1:9" x14ac:dyDescent="0.2">
      <c r="A2" t="s">
        <v>1088</v>
      </c>
    </row>
    <row r="3" spans="1:9" x14ac:dyDescent="0.2">
      <c r="A3" t="s">
        <v>1089</v>
      </c>
    </row>
    <row r="6" spans="1:9" x14ac:dyDescent="0.2">
      <c r="A6" t="s">
        <v>131</v>
      </c>
      <c r="B6" t="s">
        <v>1111</v>
      </c>
      <c r="C6" t="s">
        <v>1112</v>
      </c>
      <c r="D6" t="s">
        <v>1113</v>
      </c>
      <c r="E6" t="s">
        <v>1093</v>
      </c>
      <c r="F6" t="s">
        <v>220</v>
      </c>
      <c r="G6" t="s">
        <v>1097</v>
      </c>
    </row>
    <row r="7" spans="1:9" x14ac:dyDescent="0.2">
      <c r="A7" t="s">
        <v>101</v>
      </c>
      <c r="B7" t="s">
        <v>1114</v>
      </c>
      <c r="C7">
        <v>3234231</v>
      </c>
      <c r="D7">
        <v>3539803</v>
      </c>
      <c r="E7">
        <v>4058060</v>
      </c>
      <c r="F7" s="322">
        <v>10832094</v>
      </c>
      <c r="G7" s="324">
        <v>10832.093999999999</v>
      </c>
    </row>
    <row r="8" spans="1:9" x14ac:dyDescent="0.2">
      <c r="A8" t="s">
        <v>101</v>
      </c>
      <c r="B8" t="s">
        <v>1115</v>
      </c>
      <c r="C8">
        <v>3227737</v>
      </c>
      <c r="D8">
        <v>3984306</v>
      </c>
      <c r="E8">
        <v>4371651</v>
      </c>
      <c r="F8" s="322">
        <v>11583694</v>
      </c>
      <c r="G8" s="324">
        <v>11583.694</v>
      </c>
    </row>
    <row r="9" spans="1:9" x14ac:dyDescent="0.2">
      <c r="A9" t="s">
        <v>101</v>
      </c>
      <c r="B9" t="s">
        <v>1116</v>
      </c>
      <c r="C9">
        <v>3523588</v>
      </c>
      <c r="D9">
        <v>3795682</v>
      </c>
      <c r="E9">
        <v>3752439</v>
      </c>
      <c r="F9" s="322">
        <v>11071709</v>
      </c>
      <c r="G9" s="324">
        <v>11071.709000000001</v>
      </c>
    </row>
    <row r="10" spans="1:9" x14ac:dyDescent="0.2">
      <c r="A10" t="s">
        <v>101</v>
      </c>
      <c r="B10" t="s">
        <v>1117</v>
      </c>
      <c r="C10">
        <v>4221900</v>
      </c>
      <c r="D10">
        <v>4482745</v>
      </c>
      <c r="E10">
        <v>5133132</v>
      </c>
      <c r="F10" s="322">
        <v>13837777</v>
      </c>
      <c r="G10" s="324">
        <v>13837.777</v>
      </c>
    </row>
    <row r="11" spans="1:9" x14ac:dyDescent="0.2">
      <c r="A11" t="s">
        <v>101</v>
      </c>
      <c r="B11" t="s">
        <v>1118</v>
      </c>
      <c r="C11">
        <v>3722854</v>
      </c>
      <c r="D11">
        <v>3774454</v>
      </c>
      <c r="E11">
        <v>3954831</v>
      </c>
      <c r="F11" s="322">
        <v>11452139</v>
      </c>
      <c r="G11" s="324">
        <v>11452.138999999999</v>
      </c>
    </row>
    <row r="12" spans="1:9" x14ac:dyDescent="0.2">
      <c r="A12" t="s">
        <v>101</v>
      </c>
      <c r="B12" t="s">
        <v>1119</v>
      </c>
      <c r="C12">
        <v>4416442</v>
      </c>
      <c r="D12">
        <v>5000706</v>
      </c>
      <c r="E12">
        <v>4920268</v>
      </c>
      <c r="F12" s="322">
        <v>14337416</v>
      </c>
      <c r="G12" s="324">
        <v>14337.415999999999</v>
      </c>
    </row>
    <row r="13" spans="1:9" x14ac:dyDescent="0.2">
      <c r="A13" t="s">
        <v>101</v>
      </c>
      <c r="B13" t="s">
        <v>156</v>
      </c>
      <c r="C13">
        <v>4398894</v>
      </c>
      <c r="D13">
        <v>5111480</v>
      </c>
      <c r="E13">
        <v>5426175</v>
      </c>
      <c r="F13" s="322">
        <v>14936549</v>
      </c>
      <c r="G13" s="324">
        <v>14936.549000000001</v>
      </c>
    </row>
    <row r="14" spans="1:9" x14ac:dyDescent="0.2">
      <c r="A14" t="s">
        <v>101</v>
      </c>
      <c r="B14" t="s">
        <v>157</v>
      </c>
      <c r="C14">
        <v>4227394</v>
      </c>
      <c r="D14">
        <v>4557207</v>
      </c>
      <c r="E14">
        <v>4895206</v>
      </c>
      <c r="F14" s="322">
        <v>13679807</v>
      </c>
      <c r="G14" s="324">
        <v>13679.807000000001</v>
      </c>
    </row>
    <row r="15" spans="1:9" x14ac:dyDescent="0.2">
      <c r="A15" t="s">
        <v>101</v>
      </c>
      <c r="B15" t="s">
        <v>158</v>
      </c>
      <c r="C15">
        <v>4543506</v>
      </c>
      <c r="D15">
        <v>4942241</v>
      </c>
      <c r="E15">
        <v>5171703</v>
      </c>
      <c r="F15" s="322">
        <v>14657450</v>
      </c>
      <c r="G15" s="324">
        <v>14657.45</v>
      </c>
    </row>
    <row r="16" spans="1:9" x14ac:dyDescent="0.2">
      <c r="A16" t="s">
        <v>101</v>
      </c>
      <c r="B16" t="s">
        <v>159</v>
      </c>
      <c r="C16">
        <v>4396917</v>
      </c>
      <c r="D16">
        <v>4731721</v>
      </c>
      <c r="E16">
        <v>4807554</v>
      </c>
      <c r="F16" s="322">
        <v>13936192</v>
      </c>
      <c r="G16" s="324">
        <v>13936.191999999999</v>
      </c>
    </row>
    <row r="17" spans="1:7" x14ac:dyDescent="0.2">
      <c r="A17" t="s">
        <v>101</v>
      </c>
      <c r="B17" t="s">
        <v>160</v>
      </c>
      <c r="C17">
        <v>4413671</v>
      </c>
      <c r="D17">
        <v>4520201</v>
      </c>
      <c r="E17">
        <v>4560131</v>
      </c>
      <c r="F17" s="322">
        <v>13494003</v>
      </c>
      <c r="G17" s="324">
        <v>13494.003000000001</v>
      </c>
    </row>
    <row r="18" spans="1:7" x14ac:dyDescent="0.2">
      <c r="A18" t="s">
        <v>101</v>
      </c>
      <c r="B18" t="s">
        <v>134</v>
      </c>
      <c r="C18">
        <v>4576090</v>
      </c>
      <c r="D18">
        <v>5309402</v>
      </c>
      <c r="E18">
        <v>5050672</v>
      </c>
      <c r="F18" s="322">
        <v>14936164</v>
      </c>
      <c r="G18" s="324">
        <v>14936.164000000001</v>
      </c>
    </row>
    <row r="19" spans="1:7" x14ac:dyDescent="0.2">
      <c r="A19" t="s">
        <v>101</v>
      </c>
      <c r="B19" t="s">
        <v>147</v>
      </c>
      <c r="C19">
        <v>4867065</v>
      </c>
      <c r="D19">
        <v>5581108</v>
      </c>
      <c r="E19">
        <v>5350775</v>
      </c>
      <c r="F19" s="322">
        <v>15798948</v>
      </c>
      <c r="G19" s="324">
        <v>15798.948</v>
      </c>
    </row>
  </sheetData>
  <mergeCells count="1">
    <mergeCell ref="H1:I1"/>
  </mergeCells>
  <hyperlinks>
    <hyperlink ref="H1:I1" location="Index!A1" display="Regresar al Índice"/>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FF0000"/>
  </sheetPr>
  <dimension ref="A1:I33"/>
  <sheetViews>
    <sheetView workbookViewId="0">
      <selection activeCell="K12" sqref="K12"/>
    </sheetView>
  </sheetViews>
  <sheetFormatPr baseColWidth="10" defaultRowHeight="12.75" x14ac:dyDescent="0.2"/>
  <sheetData>
    <row r="1" spans="1:9" ht="15" x14ac:dyDescent="0.25">
      <c r="A1" t="s">
        <v>1044</v>
      </c>
      <c r="H1" s="330" t="s">
        <v>133</v>
      </c>
      <c r="I1" s="330"/>
    </row>
    <row r="2" spans="1:9" x14ac:dyDescent="0.2">
      <c r="A2" t="s">
        <v>1088</v>
      </c>
    </row>
    <row r="3" spans="1:9" x14ac:dyDescent="0.2">
      <c r="A3" t="s">
        <v>1089</v>
      </c>
    </row>
    <row r="8" spans="1:9" x14ac:dyDescent="0.2">
      <c r="A8" t="s">
        <v>646</v>
      </c>
      <c r="B8" t="s">
        <v>1120</v>
      </c>
      <c r="C8" t="s">
        <v>1121</v>
      </c>
    </row>
    <row r="9" spans="1:9" x14ac:dyDescent="0.2">
      <c r="A9" t="s">
        <v>1122</v>
      </c>
      <c r="C9">
        <v>0</v>
      </c>
    </row>
    <row r="10" spans="1:9" x14ac:dyDescent="0.2">
      <c r="A10" t="s">
        <v>1123</v>
      </c>
      <c r="B10" t="s">
        <v>1124</v>
      </c>
    </row>
    <row r="11" spans="1:9" x14ac:dyDescent="0.2">
      <c r="A11" t="s">
        <v>1125</v>
      </c>
      <c r="B11">
        <v>1.2789999999999999</v>
      </c>
      <c r="C11" s="323">
        <v>8.095475724079856E-5</v>
      </c>
    </row>
    <row r="12" spans="1:9" x14ac:dyDescent="0.2">
      <c r="A12" t="s">
        <v>1126</v>
      </c>
      <c r="B12">
        <v>3.6280000000000001</v>
      </c>
      <c r="C12" s="323">
        <v>2.2963554282221828E-4</v>
      </c>
    </row>
    <row r="13" spans="1:9" x14ac:dyDescent="0.2">
      <c r="A13" t="s">
        <v>1127</v>
      </c>
      <c r="B13">
        <v>4.0049999999999999</v>
      </c>
      <c r="C13" s="323">
        <v>2.5349789112540908E-4</v>
      </c>
    </row>
    <row r="14" spans="1:9" x14ac:dyDescent="0.2">
      <c r="A14" t="s">
        <v>1128</v>
      </c>
      <c r="B14">
        <v>5.56</v>
      </c>
      <c r="C14" s="323">
        <v>3.5192216595687255E-4</v>
      </c>
    </row>
    <row r="15" spans="1:9" x14ac:dyDescent="0.2">
      <c r="A15" t="s">
        <v>1129</v>
      </c>
      <c r="B15">
        <v>7.4059999999999997</v>
      </c>
      <c r="C15" s="323">
        <v>4.6876538868284139E-4</v>
      </c>
    </row>
    <row r="16" spans="1:9" x14ac:dyDescent="0.2">
      <c r="A16" t="s">
        <v>1130</v>
      </c>
      <c r="B16">
        <v>12.878</v>
      </c>
      <c r="C16" s="323">
        <v>8.1511756352384984E-4</v>
      </c>
    </row>
    <row r="17" spans="1:3" x14ac:dyDescent="0.2">
      <c r="A17" t="s">
        <v>1131</v>
      </c>
      <c r="B17">
        <v>13.026</v>
      </c>
      <c r="C17" s="323">
        <v>8.2448527585507589E-4</v>
      </c>
    </row>
    <row r="18" spans="1:3" x14ac:dyDescent="0.2">
      <c r="A18" t="s">
        <v>1132</v>
      </c>
      <c r="B18">
        <v>18.882999999999999</v>
      </c>
      <c r="C18" s="323">
        <v>1.1952061618279899E-3</v>
      </c>
    </row>
    <row r="19" spans="1:3" x14ac:dyDescent="0.2">
      <c r="A19" t="s">
        <v>1133</v>
      </c>
      <c r="B19">
        <v>24.654</v>
      </c>
      <c r="C19" s="323">
        <v>1.5604836473922187E-3</v>
      </c>
    </row>
    <row r="20" spans="1:3" x14ac:dyDescent="0.2">
      <c r="A20" t="s">
        <v>1134</v>
      </c>
      <c r="B20">
        <v>32.457999999999998</v>
      </c>
      <c r="C20" s="323">
        <v>2.0544405868036276E-3</v>
      </c>
    </row>
    <row r="21" spans="1:3" x14ac:dyDescent="0.2">
      <c r="A21" t="s">
        <v>1135</v>
      </c>
      <c r="B21">
        <v>37.584000000000003</v>
      </c>
      <c r="C21" s="323">
        <v>2.3788925693027157E-3</v>
      </c>
    </row>
    <row r="22" spans="1:3" x14ac:dyDescent="0.2">
      <c r="A22" t="s">
        <v>1136</v>
      </c>
      <c r="B22">
        <v>62.908000000000001</v>
      </c>
      <c r="C22" s="323">
        <v>3.9817841035998097E-3</v>
      </c>
    </row>
    <row r="23" spans="1:3" x14ac:dyDescent="0.2">
      <c r="A23" t="s">
        <v>1137</v>
      </c>
      <c r="B23">
        <v>101.40900000000001</v>
      </c>
      <c r="C23" s="323">
        <v>6.4187185121439734E-3</v>
      </c>
    </row>
    <row r="24" spans="1:3" x14ac:dyDescent="0.2">
      <c r="A24" t="s">
        <v>1138</v>
      </c>
      <c r="B24">
        <v>133.964</v>
      </c>
      <c r="C24" s="323">
        <v>8.4792987482457689E-3</v>
      </c>
    </row>
    <row r="25" spans="1:3" x14ac:dyDescent="0.2">
      <c r="A25" t="s">
        <v>1139</v>
      </c>
      <c r="B25">
        <v>142.74299999999999</v>
      </c>
      <c r="C25" s="323">
        <v>9.0349686574068087E-3</v>
      </c>
    </row>
    <row r="26" spans="1:3" x14ac:dyDescent="0.2">
      <c r="A26" t="s">
        <v>1140</v>
      </c>
      <c r="B26">
        <v>224.80799999999999</v>
      </c>
      <c r="C26" s="323">
        <v>1.4229301849718094E-2</v>
      </c>
    </row>
    <row r="27" spans="1:3" x14ac:dyDescent="0.2">
      <c r="A27" t="s">
        <v>1141</v>
      </c>
      <c r="B27">
        <v>526.60599999999999</v>
      </c>
      <c r="C27" s="323">
        <v>3.3331712972281442E-2</v>
      </c>
    </row>
    <row r="28" spans="1:3" x14ac:dyDescent="0.2">
      <c r="A28" t="s">
        <v>1142</v>
      </c>
      <c r="B28">
        <v>586.28300000000002</v>
      </c>
      <c r="C28" s="323">
        <v>3.7108989788434014E-2</v>
      </c>
    </row>
    <row r="29" spans="1:3" x14ac:dyDescent="0.2">
      <c r="A29" t="s">
        <v>1143</v>
      </c>
      <c r="B29">
        <v>1298.5309999999999</v>
      </c>
      <c r="C29" s="323">
        <v>8.2190978791752453E-2</v>
      </c>
    </row>
    <row r="30" spans="1:3" x14ac:dyDescent="0.2">
      <c r="A30" t="s">
        <v>1144</v>
      </c>
      <c r="B30">
        <v>1765.508</v>
      </c>
      <c r="C30" s="323">
        <v>0.11174845312485363</v>
      </c>
    </row>
    <row r="31" spans="1:3" x14ac:dyDescent="0.2">
      <c r="A31" t="s">
        <v>1145</v>
      </c>
      <c r="B31">
        <v>2019.5440000000001</v>
      </c>
      <c r="C31" s="323">
        <v>0.12782775156928169</v>
      </c>
    </row>
    <row r="32" spans="1:3" x14ac:dyDescent="0.2">
      <c r="A32" t="s">
        <v>1146</v>
      </c>
      <c r="B32">
        <v>8774.8549999999996</v>
      </c>
      <c r="C32" s="323">
        <v>0.55540754992041241</v>
      </c>
    </row>
    <row r="33" spans="1:3" x14ac:dyDescent="0.2">
      <c r="A33" t="s">
        <v>1091</v>
      </c>
      <c r="B33">
        <v>15798.948</v>
      </c>
      <c r="C33" s="323">
        <v>1</v>
      </c>
    </row>
  </sheetData>
  <mergeCells count="1">
    <mergeCell ref="H1:I1"/>
  </mergeCells>
  <hyperlinks>
    <hyperlink ref="H1:I1" location="Index!A1" display="Regresar al Índice"/>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FF0000"/>
  </sheetPr>
  <dimension ref="A1:M89"/>
  <sheetViews>
    <sheetView zoomScale="95" zoomScaleNormal="95" workbookViewId="0">
      <selection activeCell="A2" sqref="A2"/>
    </sheetView>
  </sheetViews>
  <sheetFormatPr baseColWidth="10" defaultColWidth="9.140625" defaultRowHeight="12.75" x14ac:dyDescent="0.2"/>
  <cols>
    <col min="1" max="1" width="15.42578125" style="149" customWidth="1"/>
    <col min="2" max="2" width="6.42578125" style="149" customWidth="1"/>
    <col min="3" max="3" width="13.7109375" style="149" customWidth="1"/>
    <col min="4" max="6" width="8.7109375" style="149" customWidth="1"/>
    <col min="7" max="8" width="11.7109375" style="149" customWidth="1"/>
    <col min="9" max="9" width="35.7109375" style="149" customWidth="1"/>
    <col min="10" max="10" width="37.7109375" style="149" customWidth="1"/>
    <col min="11" max="11" width="17.7109375" style="149" customWidth="1"/>
    <col min="12" max="12" width="35.7109375" style="149" customWidth="1"/>
    <col min="13" max="13" width="37.7109375" style="149" customWidth="1"/>
    <col min="14" max="16384" width="9.140625" style="149"/>
  </cols>
  <sheetData>
    <row r="1" spans="1:13" ht="15" x14ac:dyDescent="0.25">
      <c r="A1" s="149" t="s">
        <v>1147</v>
      </c>
      <c r="H1" s="330" t="s">
        <v>133</v>
      </c>
      <c r="I1" s="330"/>
    </row>
    <row r="2" spans="1:13" x14ac:dyDescent="0.2">
      <c r="A2" s="149" t="s">
        <v>395</v>
      </c>
      <c r="G2" s="149" t="s">
        <v>129</v>
      </c>
      <c r="H2" s="149" t="s">
        <v>129</v>
      </c>
    </row>
    <row r="3" spans="1:13" x14ac:dyDescent="0.2">
      <c r="A3" s="278"/>
    </row>
    <row r="6" spans="1:13" x14ac:dyDescent="0.2">
      <c r="A6" s="149" t="s">
        <v>771</v>
      </c>
      <c r="B6" s="149" t="s">
        <v>772</v>
      </c>
      <c r="C6" s="149" t="s">
        <v>396</v>
      </c>
      <c r="D6" s="149" t="s">
        <v>397</v>
      </c>
      <c r="E6" s="149" t="s">
        <v>398</v>
      </c>
      <c r="F6" s="149" t="s">
        <v>123</v>
      </c>
      <c r="G6" s="149" t="s">
        <v>399</v>
      </c>
      <c r="H6" s="149" t="s">
        <v>400</v>
      </c>
      <c r="I6" s="149" t="s">
        <v>401</v>
      </c>
      <c r="J6" s="149" t="s">
        <v>402</v>
      </c>
      <c r="K6" s="149" t="s">
        <v>403</v>
      </c>
      <c r="L6" s="149" t="s">
        <v>404</v>
      </c>
      <c r="M6" s="149" t="s">
        <v>405</v>
      </c>
    </row>
    <row r="7" spans="1:13" x14ac:dyDescent="0.2">
      <c r="A7" s="149" t="s">
        <v>156</v>
      </c>
      <c r="B7" s="149" t="s">
        <v>406</v>
      </c>
      <c r="C7" s="149">
        <v>80.89</v>
      </c>
      <c r="D7" s="149">
        <v>81</v>
      </c>
      <c r="E7" s="149">
        <v>76.23</v>
      </c>
      <c r="F7" s="196">
        <v>3.25</v>
      </c>
      <c r="G7" s="196">
        <v>3.35</v>
      </c>
      <c r="H7" s="196">
        <v>5.93</v>
      </c>
      <c r="I7" s="149">
        <v>0.46</v>
      </c>
      <c r="J7" s="149">
        <v>0.28000000000000003</v>
      </c>
      <c r="K7" s="149">
        <v>2.96</v>
      </c>
      <c r="L7" s="149">
        <v>1.08</v>
      </c>
      <c r="M7" s="149">
        <v>0.48</v>
      </c>
    </row>
    <row r="8" spans="1:13" x14ac:dyDescent="0.2">
      <c r="A8" s="149" t="s">
        <v>129</v>
      </c>
      <c r="B8" s="149" t="s">
        <v>407</v>
      </c>
      <c r="C8" s="149">
        <v>81.290000000000006</v>
      </c>
      <c r="D8" s="149">
        <v>81.45</v>
      </c>
      <c r="E8" s="149">
        <v>76.58</v>
      </c>
      <c r="F8" s="196">
        <v>3.55</v>
      </c>
      <c r="G8" s="196">
        <v>3.69</v>
      </c>
      <c r="H8" s="196">
        <v>6.17</v>
      </c>
      <c r="I8" s="149">
        <v>0.55000000000000004</v>
      </c>
      <c r="J8" s="149">
        <v>0.3</v>
      </c>
      <c r="K8" s="149">
        <v>3.45</v>
      </c>
      <c r="L8" s="149">
        <v>0.47</v>
      </c>
      <c r="M8" s="149">
        <v>0.5</v>
      </c>
    </row>
    <row r="9" spans="1:13" x14ac:dyDescent="0.2">
      <c r="A9" s="149" t="s">
        <v>129</v>
      </c>
      <c r="B9" s="149" t="s">
        <v>408</v>
      </c>
      <c r="C9" s="149">
        <v>81.89</v>
      </c>
      <c r="D9" s="149">
        <v>82.09</v>
      </c>
      <c r="E9" s="149">
        <v>76.87</v>
      </c>
      <c r="F9" s="196">
        <v>4.25</v>
      </c>
      <c r="G9" s="196">
        <v>4.3499999999999996</v>
      </c>
      <c r="H9" s="196">
        <v>6.33</v>
      </c>
      <c r="I9" s="149">
        <v>0.79</v>
      </c>
      <c r="J9" s="149">
        <v>0.36</v>
      </c>
      <c r="K9" s="149">
        <v>4.2300000000000004</v>
      </c>
      <c r="L9" s="149">
        <v>0.38</v>
      </c>
      <c r="M9" s="149">
        <v>0.51</v>
      </c>
    </row>
    <row r="10" spans="1:13" x14ac:dyDescent="0.2">
      <c r="A10" s="149" t="s">
        <v>129</v>
      </c>
      <c r="B10" s="149" t="s">
        <v>409</v>
      </c>
      <c r="C10" s="149">
        <v>81.94</v>
      </c>
      <c r="D10" s="149">
        <v>82.31</v>
      </c>
      <c r="E10" s="149">
        <v>77.14</v>
      </c>
      <c r="F10" s="196">
        <v>4.6500000000000004</v>
      </c>
      <c r="G10" s="196">
        <v>4.54</v>
      </c>
      <c r="H10" s="196">
        <v>6.35</v>
      </c>
      <c r="I10" s="149">
        <v>0.26</v>
      </c>
      <c r="J10" s="149">
        <v>0.37</v>
      </c>
      <c r="K10" s="149">
        <v>3.98</v>
      </c>
      <c r="L10" s="149">
        <v>0.35</v>
      </c>
      <c r="M10" s="149">
        <v>0.51</v>
      </c>
    </row>
    <row r="11" spans="1:13" x14ac:dyDescent="0.2">
      <c r="A11" s="149" t="s">
        <v>129</v>
      </c>
      <c r="B11" s="149" t="s">
        <v>410</v>
      </c>
      <c r="C11" s="149">
        <v>81.67</v>
      </c>
      <c r="D11" s="149">
        <v>82.43</v>
      </c>
      <c r="E11" s="149">
        <v>77.48</v>
      </c>
      <c r="F11" s="196">
        <v>4.63</v>
      </c>
      <c r="G11" s="196">
        <v>4.66</v>
      </c>
      <c r="H11" s="196">
        <v>6.03</v>
      </c>
      <c r="I11" s="149">
        <v>0.15</v>
      </c>
      <c r="J11" s="149">
        <v>0.38</v>
      </c>
      <c r="K11" s="149">
        <v>3.43</v>
      </c>
      <c r="L11" s="149">
        <v>0.44</v>
      </c>
      <c r="M11" s="149">
        <v>0.49</v>
      </c>
    </row>
    <row r="12" spans="1:13" x14ac:dyDescent="0.2">
      <c r="A12" s="149" t="s">
        <v>129</v>
      </c>
      <c r="B12" s="149" t="s">
        <v>411</v>
      </c>
      <c r="C12" s="149">
        <v>81.62</v>
      </c>
      <c r="D12" s="149">
        <v>82.26</v>
      </c>
      <c r="E12" s="149">
        <v>77.5</v>
      </c>
      <c r="F12" s="196">
        <v>4.09</v>
      </c>
      <c r="G12" s="196">
        <v>3.92</v>
      </c>
      <c r="H12" s="196">
        <v>5.14</v>
      </c>
      <c r="I12" s="149">
        <v>-0.2</v>
      </c>
      <c r="J12" s="149">
        <v>0.32</v>
      </c>
      <c r="K12" s="149">
        <v>2.91</v>
      </c>
      <c r="L12" s="149">
        <v>0.02</v>
      </c>
      <c r="M12" s="149">
        <v>0.42</v>
      </c>
    </row>
    <row r="13" spans="1:13" x14ac:dyDescent="0.2">
      <c r="A13" s="149" t="s">
        <v>129</v>
      </c>
      <c r="B13" s="149" t="s">
        <v>412</v>
      </c>
      <c r="C13" s="149">
        <v>81.59</v>
      </c>
      <c r="D13" s="149">
        <v>82.07</v>
      </c>
      <c r="E13" s="149">
        <v>77.48</v>
      </c>
      <c r="F13" s="196">
        <v>3.47</v>
      </c>
      <c r="G13" s="196">
        <v>2.98</v>
      </c>
      <c r="H13" s="196">
        <v>4.33</v>
      </c>
      <c r="I13" s="149">
        <v>-0.23</v>
      </c>
      <c r="J13" s="149">
        <v>0.25</v>
      </c>
      <c r="K13" s="149">
        <v>2.2599999999999998</v>
      </c>
      <c r="L13" s="149">
        <v>-0.03</v>
      </c>
      <c r="M13" s="149">
        <v>0.35</v>
      </c>
    </row>
    <row r="14" spans="1:13" x14ac:dyDescent="0.2">
      <c r="A14" s="149" t="s">
        <v>129</v>
      </c>
      <c r="B14" s="149" t="s">
        <v>413</v>
      </c>
      <c r="C14" s="149">
        <v>81.819999999999993</v>
      </c>
      <c r="D14" s="149">
        <v>82.26</v>
      </c>
      <c r="E14" s="149">
        <v>77.95</v>
      </c>
      <c r="F14" s="196">
        <v>3.46</v>
      </c>
      <c r="G14" s="196">
        <v>2.92</v>
      </c>
      <c r="H14" s="196">
        <v>4.82</v>
      </c>
      <c r="I14" s="149">
        <v>0.23</v>
      </c>
      <c r="J14" s="149">
        <v>0.24</v>
      </c>
      <c r="K14" s="149">
        <v>2.1800000000000002</v>
      </c>
      <c r="L14" s="149">
        <v>0.61</v>
      </c>
      <c r="M14" s="149">
        <v>0.39</v>
      </c>
    </row>
    <row r="15" spans="1:13" x14ac:dyDescent="0.2">
      <c r="A15" s="149" t="s">
        <v>129</v>
      </c>
      <c r="B15" s="149" t="s">
        <v>414</v>
      </c>
      <c r="C15" s="149">
        <v>82.13</v>
      </c>
      <c r="D15" s="149">
        <v>82.67</v>
      </c>
      <c r="E15" s="149">
        <v>78.48</v>
      </c>
      <c r="F15" s="196">
        <v>3.39</v>
      </c>
      <c r="G15" s="196">
        <v>3</v>
      </c>
      <c r="H15" s="196">
        <v>4.74</v>
      </c>
      <c r="I15" s="149">
        <v>0.5</v>
      </c>
      <c r="J15" s="149">
        <v>0.25</v>
      </c>
      <c r="K15" s="149">
        <v>2.65</v>
      </c>
      <c r="L15" s="149">
        <v>0.67</v>
      </c>
      <c r="M15" s="149">
        <v>0.39</v>
      </c>
    </row>
    <row r="16" spans="1:13" x14ac:dyDescent="0.2">
      <c r="A16" s="149" t="s">
        <v>129</v>
      </c>
      <c r="B16" s="149" t="s">
        <v>415</v>
      </c>
      <c r="C16" s="149">
        <v>82.52</v>
      </c>
      <c r="D16" s="149">
        <v>82.73</v>
      </c>
      <c r="E16" s="149">
        <v>79.27</v>
      </c>
      <c r="F16" s="196">
        <v>3.36</v>
      </c>
      <c r="G16" s="196">
        <v>2.76</v>
      </c>
      <c r="H16" s="196">
        <v>5.66</v>
      </c>
      <c r="I16" s="149">
        <v>7.0000000000000007E-2</v>
      </c>
      <c r="J16" s="149">
        <v>0.23</v>
      </c>
      <c r="K16" s="149">
        <v>2.6</v>
      </c>
      <c r="L16" s="149">
        <v>1.01</v>
      </c>
      <c r="M16" s="149">
        <v>0.46</v>
      </c>
    </row>
    <row r="17" spans="1:13" x14ac:dyDescent="0.2">
      <c r="A17" s="149" t="s">
        <v>129</v>
      </c>
      <c r="B17" s="149" t="s">
        <v>416</v>
      </c>
      <c r="C17" s="149">
        <v>83.29</v>
      </c>
      <c r="D17" s="149">
        <v>83.02</v>
      </c>
      <c r="E17" s="149">
        <v>79.28</v>
      </c>
      <c r="F17" s="196">
        <v>3.62</v>
      </c>
      <c r="G17" s="196">
        <v>3.09</v>
      </c>
      <c r="H17" s="196">
        <v>5.67</v>
      </c>
      <c r="I17" s="149">
        <v>0.35</v>
      </c>
      <c r="J17" s="149">
        <v>0.25</v>
      </c>
      <c r="K17" s="149">
        <v>2.5</v>
      </c>
      <c r="L17" s="149">
        <v>0.01</v>
      </c>
      <c r="M17" s="149">
        <v>0.46</v>
      </c>
    </row>
    <row r="18" spans="1:13" x14ac:dyDescent="0.2">
      <c r="A18" s="149" t="s">
        <v>129</v>
      </c>
      <c r="B18" s="149" t="s">
        <v>417</v>
      </c>
      <c r="C18" s="149">
        <v>83.77</v>
      </c>
      <c r="D18" s="149">
        <v>83.62</v>
      </c>
      <c r="E18" s="149">
        <v>79.12</v>
      </c>
      <c r="F18" s="196">
        <v>3.97</v>
      </c>
      <c r="G18" s="196">
        <v>3.71</v>
      </c>
      <c r="H18" s="196">
        <v>4.92</v>
      </c>
      <c r="I18" s="149">
        <v>0.72</v>
      </c>
      <c r="J18" s="149">
        <v>0.3</v>
      </c>
      <c r="K18" s="149">
        <v>2.67</v>
      </c>
      <c r="L18" s="149">
        <v>-0.2</v>
      </c>
      <c r="M18" s="149">
        <v>0.4</v>
      </c>
    </row>
    <row r="19" spans="1:13" x14ac:dyDescent="0.2">
      <c r="A19" s="149" t="s">
        <v>157</v>
      </c>
      <c r="B19" s="149" t="s">
        <v>406</v>
      </c>
      <c r="C19" s="149">
        <v>84.52</v>
      </c>
      <c r="D19" s="149">
        <v>84.36</v>
      </c>
      <c r="E19" s="149">
        <v>79.790000000000006</v>
      </c>
      <c r="F19" s="196">
        <v>4.4800000000000004</v>
      </c>
      <c r="G19" s="196">
        <v>4.1399999999999997</v>
      </c>
      <c r="H19" s="196">
        <v>4.67</v>
      </c>
      <c r="I19" s="149">
        <v>0.88</v>
      </c>
      <c r="J19" s="149">
        <v>0.34</v>
      </c>
      <c r="K19" s="149">
        <v>2.76</v>
      </c>
      <c r="L19" s="149">
        <v>0.84</v>
      </c>
      <c r="M19" s="149">
        <v>0.38</v>
      </c>
    </row>
    <row r="20" spans="1:13" x14ac:dyDescent="0.2">
      <c r="A20" s="149" t="s">
        <v>129</v>
      </c>
      <c r="B20" s="149" t="s">
        <v>407</v>
      </c>
      <c r="C20" s="149">
        <v>84.73</v>
      </c>
      <c r="D20" s="149">
        <v>84.75</v>
      </c>
      <c r="E20" s="149">
        <v>80.45</v>
      </c>
      <c r="F20" s="196">
        <v>4.2300000000000004</v>
      </c>
      <c r="G20" s="196">
        <v>4.05</v>
      </c>
      <c r="H20" s="196">
        <v>5.05</v>
      </c>
      <c r="I20" s="149">
        <v>0.46</v>
      </c>
      <c r="J20" s="149">
        <v>0.33</v>
      </c>
      <c r="K20" s="149">
        <v>2.96</v>
      </c>
      <c r="L20" s="149">
        <v>0.83</v>
      </c>
      <c r="M20" s="149">
        <v>0.41</v>
      </c>
    </row>
    <row r="21" spans="1:13" x14ac:dyDescent="0.2">
      <c r="A21" s="149" t="s">
        <v>129</v>
      </c>
      <c r="B21" s="149" t="s">
        <v>408</v>
      </c>
      <c r="C21" s="149">
        <v>84.97</v>
      </c>
      <c r="D21" s="149">
        <v>84.63</v>
      </c>
      <c r="E21" s="149">
        <v>80.7</v>
      </c>
      <c r="F21" s="196">
        <v>3.76</v>
      </c>
      <c r="G21" s="196">
        <v>3.09</v>
      </c>
      <c r="H21" s="196">
        <v>4.99</v>
      </c>
      <c r="I21" s="149">
        <v>-0.14000000000000001</v>
      </c>
      <c r="J21" s="149">
        <v>0.25</v>
      </c>
      <c r="K21" s="149">
        <v>2.67</v>
      </c>
      <c r="L21" s="149">
        <v>0.32</v>
      </c>
      <c r="M21" s="149">
        <v>0.41</v>
      </c>
    </row>
    <row r="22" spans="1:13" x14ac:dyDescent="0.2">
      <c r="A22" s="149" t="s">
        <v>129</v>
      </c>
      <c r="B22" s="149" t="s">
        <v>409</v>
      </c>
      <c r="C22" s="149">
        <v>84.81</v>
      </c>
      <c r="D22" s="149">
        <v>84.64</v>
      </c>
      <c r="E22" s="149">
        <v>80.959999999999994</v>
      </c>
      <c r="F22" s="196">
        <v>3.5</v>
      </c>
      <c r="G22" s="196">
        <v>2.84</v>
      </c>
      <c r="H22" s="196">
        <v>4.96</v>
      </c>
      <c r="I22" s="149">
        <v>0.01</v>
      </c>
      <c r="J22" s="149">
        <v>0.23</v>
      </c>
      <c r="K22" s="149">
        <v>2.89</v>
      </c>
      <c r="L22" s="149">
        <v>0.32</v>
      </c>
      <c r="M22" s="149">
        <v>0.4</v>
      </c>
    </row>
    <row r="23" spans="1:13" x14ac:dyDescent="0.2">
      <c r="A23" s="149" t="s">
        <v>129</v>
      </c>
      <c r="B23" s="149" t="s">
        <v>410</v>
      </c>
      <c r="C23" s="149">
        <v>84.54</v>
      </c>
      <c r="D23" s="149">
        <v>84.93</v>
      </c>
      <c r="E23" s="149">
        <v>81.069999999999993</v>
      </c>
      <c r="F23" s="196">
        <v>3.51</v>
      </c>
      <c r="G23" s="196">
        <v>3.04</v>
      </c>
      <c r="H23" s="196">
        <v>4.63</v>
      </c>
      <c r="I23" s="149">
        <v>0.34</v>
      </c>
      <c r="J23" s="149">
        <v>0.25</v>
      </c>
      <c r="K23" s="149">
        <v>3.48</v>
      </c>
      <c r="L23" s="149">
        <v>0.13</v>
      </c>
      <c r="M23" s="149">
        <v>0.38</v>
      </c>
    </row>
    <row r="24" spans="1:13" x14ac:dyDescent="0.2">
      <c r="A24" s="149" t="s">
        <v>129</v>
      </c>
      <c r="B24" s="149" t="s">
        <v>411</v>
      </c>
      <c r="C24" s="149">
        <v>84.68</v>
      </c>
      <c r="D24" s="149">
        <v>85.22</v>
      </c>
      <c r="E24" s="149">
        <v>81.459999999999994</v>
      </c>
      <c r="F24" s="196">
        <v>3.75</v>
      </c>
      <c r="G24" s="196">
        <v>3.59</v>
      </c>
      <c r="H24" s="196">
        <v>5.1100000000000003</v>
      </c>
      <c r="I24" s="149">
        <v>0.34</v>
      </c>
      <c r="J24" s="149">
        <v>0.28999999999999998</v>
      </c>
      <c r="K24" s="149">
        <v>3.59</v>
      </c>
      <c r="L24" s="149">
        <v>0.48</v>
      </c>
      <c r="M24" s="149">
        <v>0.42</v>
      </c>
    </row>
    <row r="25" spans="1:13" x14ac:dyDescent="0.2">
      <c r="A25" s="149" t="s">
        <v>129</v>
      </c>
      <c r="B25" s="149" t="s">
        <v>412</v>
      </c>
      <c r="C25" s="149">
        <v>84.91</v>
      </c>
      <c r="D25" s="149">
        <v>85.41</v>
      </c>
      <c r="E25" s="149">
        <v>81.72</v>
      </c>
      <c r="F25" s="196">
        <v>4.07</v>
      </c>
      <c r="G25" s="196">
        <v>4.07</v>
      </c>
      <c r="H25" s="196">
        <v>5.47</v>
      </c>
      <c r="I25" s="149">
        <v>0.23</v>
      </c>
      <c r="J25" s="149">
        <v>0.33</v>
      </c>
      <c r="K25" s="149">
        <v>3.31</v>
      </c>
      <c r="L25" s="149">
        <v>0.32</v>
      </c>
      <c r="M25" s="149">
        <v>0.44</v>
      </c>
    </row>
    <row r="26" spans="1:13" x14ac:dyDescent="0.2">
      <c r="A26" s="149" t="s">
        <v>129</v>
      </c>
      <c r="B26" s="149" t="s">
        <v>413</v>
      </c>
      <c r="C26" s="149">
        <v>85.22</v>
      </c>
      <c r="D26" s="149">
        <v>85.65</v>
      </c>
      <c r="E26" s="149">
        <v>81.209999999999994</v>
      </c>
      <c r="F26" s="196">
        <v>4.1500000000000004</v>
      </c>
      <c r="G26" s="196">
        <v>4.12</v>
      </c>
      <c r="H26" s="196">
        <v>4.18</v>
      </c>
      <c r="I26" s="149">
        <v>0.28000000000000003</v>
      </c>
      <c r="J26" s="149">
        <v>0.34</v>
      </c>
      <c r="K26" s="149">
        <v>3.53</v>
      </c>
      <c r="L26" s="149">
        <v>-0.62</v>
      </c>
      <c r="M26" s="149">
        <v>0.34</v>
      </c>
    </row>
    <row r="27" spans="1:13" x14ac:dyDescent="0.2">
      <c r="A27" s="149" t="s">
        <v>129</v>
      </c>
      <c r="B27" s="149" t="s">
        <v>414</v>
      </c>
      <c r="C27" s="149">
        <v>85.6</v>
      </c>
      <c r="D27" s="149">
        <v>86.19</v>
      </c>
      <c r="E27" s="149">
        <v>81.27</v>
      </c>
      <c r="F27" s="196">
        <v>4.22</v>
      </c>
      <c r="G27" s="196">
        <v>4.26</v>
      </c>
      <c r="H27" s="196">
        <v>3.56</v>
      </c>
      <c r="I27" s="149">
        <v>0.63</v>
      </c>
      <c r="J27" s="149">
        <v>0.35</v>
      </c>
      <c r="K27" s="149">
        <v>3.82</v>
      </c>
      <c r="L27" s="149">
        <v>7.0000000000000007E-2</v>
      </c>
      <c r="M27" s="149">
        <v>0.28999999999999998</v>
      </c>
    </row>
    <row r="28" spans="1:13" x14ac:dyDescent="0.2">
      <c r="A28" s="149" t="s">
        <v>129</v>
      </c>
      <c r="B28" s="149" t="s">
        <v>415</v>
      </c>
      <c r="C28" s="149">
        <v>86.07</v>
      </c>
      <c r="D28" s="149">
        <v>86.29</v>
      </c>
      <c r="E28" s="149">
        <v>81.7</v>
      </c>
      <c r="F28" s="196">
        <v>4.3</v>
      </c>
      <c r="G28" s="196">
        <v>4.3</v>
      </c>
      <c r="H28" s="196">
        <v>3.07</v>
      </c>
      <c r="I28" s="149">
        <v>0.11</v>
      </c>
      <c r="J28" s="149">
        <v>0.35</v>
      </c>
      <c r="K28" s="149">
        <v>3.19</v>
      </c>
      <c r="L28" s="149">
        <v>0.53</v>
      </c>
      <c r="M28" s="149">
        <v>0.25</v>
      </c>
    </row>
    <row r="29" spans="1:13" x14ac:dyDescent="0.2">
      <c r="A29" s="149" t="s">
        <v>129</v>
      </c>
      <c r="B29" s="149" t="s">
        <v>416</v>
      </c>
      <c r="C29" s="149">
        <v>86.76</v>
      </c>
      <c r="D29" s="149">
        <v>86.46</v>
      </c>
      <c r="E29" s="149">
        <v>81.88</v>
      </c>
      <c r="F29" s="196">
        <v>4.17</v>
      </c>
      <c r="G29" s="196">
        <v>4.1399999999999997</v>
      </c>
      <c r="H29" s="196">
        <v>3.28</v>
      </c>
      <c r="I29" s="149">
        <v>0.2</v>
      </c>
      <c r="J29" s="149">
        <v>0.34</v>
      </c>
      <c r="K29" s="149">
        <v>2.4900000000000002</v>
      </c>
      <c r="L29" s="149">
        <v>0.22</v>
      </c>
      <c r="M29" s="149">
        <v>0.27</v>
      </c>
    </row>
    <row r="30" spans="1:13" x14ac:dyDescent="0.2">
      <c r="A30" s="149" t="s">
        <v>129</v>
      </c>
      <c r="B30" s="149" t="s">
        <v>417</v>
      </c>
      <c r="C30" s="149">
        <v>87.19</v>
      </c>
      <c r="D30" s="149">
        <v>86.93</v>
      </c>
      <c r="E30" s="149">
        <v>82.2</v>
      </c>
      <c r="F30" s="196">
        <v>4.08</v>
      </c>
      <c r="G30" s="196">
        <v>3.96</v>
      </c>
      <c r="H30" s="196">
        <v>3.89</v>
      </c>
      <c r="I30" s="149">
        <v>0.55000000000000004</v>
      </c>
      <c r="J30" s="149">
        <v>0.32</v>
      </c>
      <c r="K30" s="149">
        <v>2.58</v>
      </c>
      <c r="L30" s="149">
        <v>0.39</v>
      </c>
      <c r="M30" s="149">
        <v>0.32</v>
      </c>
    </row>
    <row r="31" spans="1:13" x14ac:dyDescent="0.2">
      <c r="A31" s="149" t="s">
        <v>158</v>
      </c>
      <c r="B31" s="149" t="s">
        <v>406</v>
      </c>
      <c r="C31" s="149">
        <v>87.11</v>
      </c>
      <c r="D31" s="149">
        <v>86.93</v>
      </c>
      <c r="E31" s="149">
        <v>82.3</v>
      </c>
      <c r="F31" s="196">
        <v>3.07</v>
      </c>
      <c r="G31" s="196">
        <v>3.05</v>
      </c>
      <c r="H31" s="196">
        <v>3.15</v>
      </c>
      <c r="I31" s="149">
        <v>0</v>
      </c>
      <c r="J31" s="149">
        <v>0.25</v>
      </c>
      <c r="K31" s="149">
        <v>2.72</v>
      </c>
      <c r="L31" s="149">
        <v>0.12</v>
      </c>
      <c r="M31" s="149">
        <v>0.26</v>
      </c>
    </row>
    <row r="32" spans="1:13" x14ac:dyDescent="0.2">
      <c r="A32" s="149" t="s">
        <v>129</v>
      </c>
      <c r="B32" s="149" t="s">
        <v>407</v>
      </c>
      <c r="C32" s="149">
        <v>87.28</v>
      </c>
      <c r="D32" s="149">
        <v>87.36</v>
      </c>
      <c r="E32" s="149">
        <v>82.41</v>
      </c>
      <c r="F32" s="196">
        <v>3</v>
      </c>
      <c r="G32" s="196">
        <v>3.09</v>
      </c>
      <c r="H32" s="196">
        <v>2.44</v>
      </c>
      <c r="I32" s="149">
        <v>0.5</v>
      </c>
      <c r="J32" s="149">
        <v>0.25</v>
      </c>
      <c r="K32" s="149">
        <v>3.21</v>
      </c>
      <c r="L32" s="149">
        <v>0.14000000000000001</v>
      </c>
      <c r="M32" s="149">
        <v>0.2</v>
      </c>
    </row>
    <row r="33" spans="1:13" x14ac:dyDescent="0.2">
      <c r="A33" s="149" t="s">
        <v>129</v>
      </c>
      <c r="B33" s="149" t="s">
        <v>408</v>
      </c>
      <c r="C33" s="149">
        <v>87.63</v>
      </c>
      <c r="D33" s="149">
        <v>87.46</v>
      </c>
      <c r="E33" s="149">
        <v>82.9</v>
      </c>
      <c r="F33" s="196">
        <v>3.14</v>
      </c>
      <c r="G33" s="196">
        <v>3.35</v>
      </c>
      <c r="H33" s="196">
        <v>2.72</v>
      </c>
      <c r="I33" s="149">
        <v>0.11</v>
      </c>
      <c r="J33" s="149">
        <v>0.27</v>
      </c>
      <c r="K33" s="149">
        <v>2.98</v>
      </c>
      <c r="L33" s="149">
        <v>0.59</v>
      </c>
      <c r="M33" s="149">
        <v>0.22</v>
      </c>
    </row>
    <row r="34" spans="1:13" x14ac:dyDescent="0.2">
      <c r="A34" s="149" t="s">
        <v>129</v>
      </c>
      <c r="B34" s="149" t="s">
        <v>409</v>
      </c>
      <c r="C34" s="149">
        <v>87.4</v>
      </c>
      <c r="D34" s="149">
        <v>87.46</v>
      </c>
      <c r="E34" s="149">
        <v>83.42</v>
      </c>
      <c r="F34" s="196">
        <v>3.06</v>
      </c>
      <c r="G34" s="196">
        <v>3.33</v>
      </c>
      <c r="H34" s="196">
        <v>3.03</v>
      </c>
      <c r="I34" s="149">
        <v>0</v>
      </c>
      <c r="J34" s="149">
        <v>0.27</v>
      </c>
      <c r="K34" s="149">
        <v>2.63</v>
      </c>
      <c r="L34" s="149">
        <v>0.63</v>
      </c>
      <c r="M34" s="149">
        <v>0.25</v>
      </c>
    </row>
    <row r="35" spans="1:13" x14ac:dyDescent="0.2">
      <c r="A35" s="149" t="s">
        <v>129</v>
      </c>
      <c r="B35" s="149" t="s">
        <v>410</v>
      </c>
      <c r="C35" s="149">
        <v>86.97</v>
      </c>
      <c r="D35" s="149">
        <v>87.39</v>
      </c>
      <c r="E35" s="149">
        <v>83.71</v>
      </c>
      <c r="F35" s="196">
        <v>2.88</v>
      </c>
      <c r="G35" s="196">
        <v>2.89</v>
      </c>
      <c r="H35" s="196">
        <v>3.26</v>
      </c>
      <c r="I35" s="149">
        <v>-0.08</v>
      </c>
      <c r="J35" s="149">
        <v>0.24</v>
      </c>
      <c r="K35" s="149">
        <v>2.31</v>
      </c>
      <c r="L35" s="149">
        <v>0.35</v>
      </c>
      <c r="M35" s="149">
        <v>0.27</v>
      </c>
    </row>
    <row r="36" spans="1:13" x14ac:dyDescent="0.2">
      <c r="A36" s="149" t="s">
        <v>129</v>
      </c>
      <c r="B36" s="149" t="s">
        <v>411</v>
      </c>
      <c r="C36" s="149">
        <v>87.11</v>
      </c>
      <c r="D36" s="149">
        <v>87.65</v>
      </c>
      <c r="E36" s="149">
        <v>84.23</v>
      </c>
      <c r="F36" s="196">
        <v>2.87</v>
      </c>
      <c r="G36" s="196">
        <v>2.86</v>
      </c>
      <c r="H36" s="196">
        <v>3.4</v>
      </c>
      <c r="I36" s="149">
        <v>0.3</v>
      </c>
      <c r="J36" s="149">
        <v>0.24</v>
      </c>
      <c r="K36" s="149">
        <v>2.34</v>
      </c>
      <c r="L36" s="149">
        <v>0.61</v>
      </c>
      <c r="M36" s="149">
        <v>0.28000000000000003</v>
      </c>
    </row>
    <row r="37" spans="1:13" x14ac:dyDescent="0.2">
      <c r="A37" s="149" t="s">
        <v>129</v>
      </c>
      <c r="B37" s="149" t="s">
        <v>412</v>
      </c>
      <c r="C37" s="149">
        <v>87.24</v>
      </c>
      <c r="D37" s="149">
        <v>87.87</v>
      </c>
      <c r="E37" s="149">
        <v>84.86</v>
      </c>
      <c r="F37" s="196">
        <v>2.74</v>
      </c>
      <c r="G37" s="196">
        <v>2.87</v>
      </c>
      <c r="H37" s="196">
        <v>3.85</v>
      </c>
      <c r="I37" s="149">
        <v>0.25</v>
      </c>
      <c r="J37" s="149">
        <v>0.24</v>
      </c>
      <c r="K37" s="149">
        <v>1.94</v>
      </c>
      <c r="L37" s="149">
        <v>0.76</v>
      </c>
      <c r="M37" s="149">
        <v>0.32</v>
      </c>
    </row>
    <row r="38" spans="1:13" x14ac:dyDescent="0.2">
      <c r="A38" s="149" t="s">
        <v>129</v>
      </c>
      <c r="B38" s="149" t="s">
        <v>413</v>
      </c>
      <c r="C38" s="149">
        <v>87.42</v>
      </c>
      <c r="D38" s="149">
        <v>87.95</v>
      </c>
      <c r="E38" s="149">
        <v>84.58</v>
      </c>
      <c r="F38" s="196">
        <v>2.59</v>
      </c>
      <c r="G38" s="196">
        <v>2.69</v>
      </c>
      <c r="H38" s="196">
        <v>4.16</v>
      </c>
      <c r="I38" s="149">
        <v>0.09</v>
      </c>
      <c r="J38" s="149">
        <v>0.22</v>
      </c>
      <c r="K38" s="149">
        <v>1.93</v>
      </c>
      <c r="L38" s="149">
        <v>-0.33</v>
      </c>
      <c r="M38" s="149">
        <v>0.34</v>
      </c>
    </row>
    <row r="39" spans="1:13" x14ac:dyDescent="0.2">
      <c r="A39" s="149" t="s">
        <v>129</v>
      </c>
      <c r="B39" s="149" t="s">
        <v>414</v>
      </c>
      <c r="C39" s="149">
        <v>87.75</v>
      </c>
      <c r="D39" s="149">
        <v>88.52</v>
      </c>
      <c r="E39" s="149">
        <v>85.1</v>
      </c>
      <c r="F39" s="196">
        <v>2.52</v>
      </c>
      <c r="G39" s="196">
        <v>2.7</v>
      </c>
      <c r="H39" s="196">
        <v>4.71</v>
      </c>
      <c r="I39" s="149">
        <v>0.65</v>
      </c>
      <c r="J39" s="149">
        <v>0.22</v>
      </c>
      <c r="K39" s="149">
        <v>2.39</v>
      </c>
      <c r="L39" s="149">
        <v>0.61</v>
      </c>
      <c r="M39" s="149">
        <v>0.38</v>
      </c>
    </row>
    <row r="40" spans="1:13" x14ac:dyDescent="0.2">
      <c r="A40" s="149" t="s">
        <v>129</v>
      </c>
      <c r="B40" s="149" t="s">
        <v>415</v>
      </c>
      <c r="C40" s="149">
        <v>88.2</v>
      </c>
      <c r="D40" s="149">
        <v>88.87</v>
      </c>
      <c r="E40" s="149">
        <v>85.61</v>
      </c>
      <c r="F40" s="196">
        <v>2.48</v>
      </c>
      <c r="G40" s="196">
        <v>3</v>
      </c>
      <c r="H40" s="196">
        <v>4.79</v>
      </c>
      <c r="I40" s="149">
        <v>0.39</v>
      </c>
      <c r="J40" s="149">
        <v>0.25</v>
      </c>
      <c r="K40" s="149">
        <v>2.23</v>
      </c>
      <c r="L40" s="149">
        <v>0.6</v>
      </c>
      <c r="M40" s="149">
        <v>0.39</v>
      </c>
    </row>
    <row r="41" spans="1:13" x14ac:dyDescent="0.2">
      <c r="A41" s="149" t="s">
        <v>129</v>
      </c>
      <c r="B41" s="149" t="s">
        <v>416</v>
      </c>
      <c r="C41" s="149">
        <v>88.69</v>
      </c>
      <c r="D41" s="149">
        <v>88.76</v>
      </c>
      <c r="E41" s="149">
        <v>85.68</v>
      </c>
      <c r="F41" s="196">
        <v>2.21</v>
      </c>
      <c r="G41" s="196">
        <v>2.66</v>
      </c>
      <c r="H41" s="196">
        <v>4.6500000000000004</v>
      </c>
      <c r="I41" s="149">
        <v>-0.13</v>
      </c>
      <c r="J41" s="149">
        <v>0.22</v>
      </c>
      <c r="K41" s="149">
        <v>2.11</v>
      </c>
      <c r="L41" s="149">
        <v>0.08</v>
      </c>
      <c r="M41" s="149">
        <v>0.38</v>
      </c>
    </row>
    <row r="42" spans="1:13" x14ac:dyDescent="0.2">
      <c r="A42" s="149" t="s">
        <v>129</v>
      </c>
      <c r="B42" s="149" t="s">
        <v>417</v>
      </c>
      <c r="C42" s="149">
        <v>89.05</v>
      </c>
      <c r="D42" s="149">
        <v>89.16</v>
      </c>
      <c r="E42" s="149">
        <v>85.62</v>
      </c>
      <c r="F42" s="196">
        <v>2.13</v>
      </c>
      <c r="G42" s="196">
        <v>2.56</v>
      </c>
      <c r="H42" s="196">
        <v>4.16</v>
      </c>
      <c r="I42" s="149">
        <v>0.45</v>
      </c>
      <c r="J42" s="149">
        <v>0.21</v>
      </c>
      <c r="K42" s="149">
        <v>2.06</v>
      </c>
      <c r="L42" s="149">
        <v>-7.0000000000000007E-2</v>
      </c>
      <c r="M42" s="149">
        <v>0.34</v>
      </c>
    </row>
    <row r="43" spans="1:13" x14ac:dyDescent="0.2">
      <c r="A43" s="149" t="s">
        <v>159</v>
      </c>
      <c r="B43" s="149" t="s">
        <v>406</v>
      </c>
      <c r="C43" s="149">
        <v>89.39</v>
      </c>
      <c r="D43" s="149">
        <v>89.73</v>
      </c>
      <c r="E43" s="149">
        <v>85.43</v>
      </c>
      <c r="F43" s="196">
        <v>2.61</v>
      </c>
      <c r="G43" s="196">
        <v>3.22</v>
      </c>
      <c r="H43" s="196">
        <v>3.81</v>
      </c>
      <c r="I43" s="149">
        <v>0.64</v>
      </c>
      <c r="J43" s="149">
        <v>0.26</v>
      </c>
      <c r="K43" s="149">
        <v>2.6</v>
      </c>
      <c r="L43" s="149">
        <v>-0.22</v>
      </c>
      <c r="M43" s="149">
        <v>0.31</v>
      </c>
    </row>
    <row r="44" spans="1:13" x14ac:dyDescent="0.2">
      <c r="A44" s="149" t="s">
        <v>129</v>
      </c>
      <c r="B44" s="149" t="s">
        <v>407</v>
      </c>
      <c r="C44" s="149">
        <v>89.78</v>
      </c>
      <c r="D44" s="149">
        <v>89.99</v>
      </c>
      <c r="E44" s="149">
        <v>86.18</v>
      </c>
      <c r="F44" s="196">
        <v>2.87</v>
      </c>
      <c r="G44" s="196">
        <v>3.01</v>
      </c>
      <c r="H44" s="196">
        <v>4.57</v>
      </c>
      <c r="I44" s="149">
        <v>0.28999999999999998</v>
      </c>
      <c r="J44" s="149">
        <v>0.25</v>
      </c>
      <c r="K44" s="149">
        <v>2.9</v>
      </c>
      <c r="L44" s="149">
        <v>0.88</v>
      </c>
      <c r="M44" s="149">
        <v>0.37</v>
      </c>
    </row>
    <row r="45" spans="1:13" x14ac:dyDescent="0.2">
      <c r="A45" s="149" t="s">
        <v>129</v>
      </c>
      <c r="B45" s="149" t="s">
        <v>408</v>
      </c>
      <c r="C45" s="149">
        <v>89.91</v>
      </c>
      <c r="D45" s="149">
        <v>90.31</v>
      </c>
      <c r="E45" s="149">
        <v>86.6</v>
      </c>
      <c r="F45" s="196">
        <v>2.6</v>
      </c>
      <c r="G45" s="196">
        <v>3.26</v>
      </c>
      <c r="H45" s="196">
        <v>4.46</v>
      </c>
      <c r="I45" s="149">
        <v>0.35</v>
      </c>
      <c r="J45" s="149">
        <v>0.27</v>
      </c>
      <c r="K45" s="149">
        <v>3.35</v>
      </c>
      <c r="L45" s="149">
        <v>0.48</v>
      </c>
      <c r="M45" s="149">
        <v>0.36</v>
      </c>
    </row>
    <row r="46" spans="1:13" x14ac:dyDescent="0.2">
      <c r="A46" s="149" t="s">
        <v>129</v>
      </c>
      <c r="B46" s="149" t="s">
        <v>409</v>
      </c>
      <c r="C46" s="149">
        <v>89.63</v>
      </c>
      <c r="D46" s="149">
        <v>90.48</v>
      </c>
      <c r="E46" s="149">
        <v>86.95</v>
      </c>
      <c r="F46" s="196">
        <v>2.54</v>
      </c>
      <c r="G46" s="196">
        <v>3.46</v>
      </c>
      <c r="H46" s="196">
        <v>4.2300000000000004</v>
      </c>
      <c r="I46" s="149">
        <v>0.19</v>
      </c>
      <c r="J46" s="149">
        <v>0.28000000000000003</v>
      </c>
      <c r="K46" s="149">
        <v>3.23</v>
      </c>
      <c r="L46" s="149">
        <v>0.4</v>
      </c>
      <c r="M46" s="149">
        <v>0.35</v>
      </c>
    </row>
    <row r="47" spans="1:13" x14ac:dyDescent="0.2">
      <c r="A47" s="149" t="s">
        <v>129</v>
      </c>
      <c r="B47" s="149" t="s">
        <v>410</v>
      </c>
      <c r="C47" s="149">
        <v>89.23</v>
      </c>
      <c r="D47" s="149">
        <v>90.54</v>
      </c>
      <c r="E47" s="149">
        <v>86.82</v>
      </c>
      <c r="F47" s="196">
        <v>2.6</v>
      </c>
      <c r="G47" s="196">
        <v>3.61</v>
      </c>
      <c r="H47" s="196">
        <v>3.72</v>
      </c>
      <c r="I47" s="149">
        <v>0.06</v>
      </c>
      <c r="J47" s="149">
        <v>0.3</v>
      </c>
      <c r="K47" s="149">
        <v>3.04</v>
      </c>
      <c r="L47" s="149">
        <v>-0.14000000000000001</v>
      </c>
      <c r="M47" s="149">
        <v>0.3</v>
      </c>
    </row>
    <row r="48" spans="1:13" x14ac:dyDescent="0.2">
      <c r="A48" s="149" t="s">
        <v>129</v>
      </c>
      <c r="B48" s="149" t="s">
        <v>411</v>
      </c>
      <c r="C48" s="149">
        <v>89.32</v>
      </c>
      <c r="D48" s="149">
        <v>90.55</v>
      </c>
      <c r="E48" s="149">
        <v>87.13</v>
      </c>
      <c r="F48" s="196">
        <v>2.54</v>
      </c>
      <c r="G48" s="196">
        <v>3.31</v>
      </c>
      <c r="H48" s="196">
        <v>3.44</v>
      </c>
      <c r="I48" s="149">
        <v>0.01</v>
      </c>
      <c r="J48" s="149">
        <v>0.27</v>
      </c>
      <c r="K48" s="149">
        <v>2.96</v>
      </c>
      <c r="L48" s="149">
        <v>0.35</v>
      </c>
      <c r="M48" s="149">
        <v>0.28000000000000003</v>
      </c>
    </row>
    <row r="49" spans="1:13" x14ac:dyDescent="0.2">
      <c r="A49" s="149" t="s">
        <v>129</v>
      </c>
      <c r="B49" s="149" t="s">
        <v>412</v>
      </c>
      <c r="C49" s="149">
        <v>89.56</v>
      </c>
      <c r="D49" s="149">
        <v>90.7</v>
      </c>
      <c r="E49" s="149">
        <v>88.24</v>
      </c>
      <c r="F49" s="196">
        <v>2.65</v>
      </c>
      <c r="G49" s="196">
        <v>3.22</v>
      </c>
      <c r="H49" s="196">
        <v>3.97</v>
      </c>
      <c r="I49" s="149">
        <v>0.16</v>
      </c>
      <c r="J49" s="149">
        <v>0.26</v>
      </c>
      <c r="K49" s="149">
        <v>2.4500000000000002</v>
      </c>
      <c r="L49" s="149">
        <v>1.27</v>
      </c>
      <c r="M49" s="149">
        <v>0.33</v>
      </c>
    </row>
    <row r="50" spans="1:13" x14ac:dyDescent="0.2">
      <c r="A50" s="149" t="s">
        <v>129</v>
      </c>
      <c r="B50" s="149" t="s">
        <v>413</v>
      </c>
      <c r="C50" s="149">
        <v>89.81</v>
      </c>
      <c r="D50" s="149">
        <v>90.86</v>
      </c>
      <c r="E50" s="149">
        <v>88.71</v>
      </c>
      <c r="F50" s="196">
        <v>2.73</v>
      </c>
      <c r="G50" s="196">
        <v>3.31</v>
      </c>
      <c r="H50" s="196">
        <v>4.88</v>
      </c>
      <c r="I50" s="149">
        <v>0.18</v>
      </c>
      <c r="J50" s="149">
        <v>0.27</v>
      </c>
      <c r="K50" s="149">
        <v>2.2400000000000002</v>
      </c>
      <c r="L50" s="149">
        <v>0.54</v>
      </c>
      <c r="M50" s="149">
        <v>0.4</v>
      </c>
    </row>
    <row r="51" spans="1:13" x14ac:dyDescent="0.2">
      <c r="A51" s="149" t="s">
        <v>129</v>
      </c>
      <c r="B51" s="149" t="s">
        <v>414</v>
      </c>
      <c r="C51" s="149">
        <v>90.36</v>
      </c>
      <c r="D51" s="149">
        <v>91.34</v>
      </c>
      <c r="E51" s="149">
        <v>89.07</v>
      </c>
      <c r="F51" s="196">
        <v>2.97</v>
      </c>
      <c r="G51" s="196">
        <v>3.19</v>
      </c>
      <c r="H51" s="196">
        <v>4.67</v>
      </c>
      <c r="I51" s="149">
        <v>0.53</v>
      </c>
      <c r="J51" s="149">
        <v>0.26</v>
      </c>
      <c r="K51" s="149">
        <v>2.91</v>
      </c>
      <c r="L51" s="149">
        <v>0.41</v>
      </c>
      <c r="M51" s="149">
        <v>0.38</v>
      </c>
    </row>
    <row r="52" spans="1:13" x14ac:dyDescent="0.2">
      <c r="A52" s="149" t="s">
        <v>129</v>
      </c>
      <c r="B52" s="149" t="s">
        <v>415</v>
      </c>
      <c r="C52" s="149">
        <v>90.91</v>
      </c>
      <c r="D52" s="149">
        <v>91.54</v>
      </c>
      <c r="E52" s="149">
        <v>89.57</v>
      </c>
      <c r="F52" s="196">
        <v>3.06</v>
      </c>
      <c r="G52" s="196">
        <v>2.99</v>
      </c>
      <c r="H52" s="196">
        <v>4.62</v>
      </c>
      <c r="I52" s="149">
        <v>0.21</v>
      </c>
      <c r="J52" s="149">
        <v>0.25</v>
      </c>
      <c r="K52" s="149">
        <v>2.66</v>
      </c>
      <c r="L52" s="149">
        <v>0.56000000000000005</v>
      </c>
      <c r="M52" s="149">
        <v>0.38</v>
      </c>
    </row>
    <row r="53" spans="1:13" x14ac:dyDescent="0.2">
      <c r="A53" s="149" t="s">
        <v>129</v>
      </c>
      <c r="B53" s="149" t="s">
        <v>416</v>
      </c>
      <c r="C53" s="149">
        <v>91.62</v>
      </c>
      <c r="D53" s="149">
        <v>91.72</v>
      </c>
      <c r="E53" s="149">
        <v>89.48</v>
      </c>
      <c r="F53" s="196">
        <v>3.31</v>
      </c>
      <c r="G53" s="196">
        <v>3.33</v>
      </c>
      <c r="H53" s="196">
        <v>4.43</v>
      </c>
      <c r="I53" s="149">
        <v>0.2</v>
      </c>
      <c r="J53" s="149">
        <v>0.27</v>
      </c>
      <c r="K53" s="149">
        <v>2.2200000000000002</v>
      </c>
      <c r="L53" s="149">
        <v>-0.11</v>
      </c>
      <c r="M53" s="149">
        <v>0.36</v>
      </c>
    </row>
    <row r="54" spans="1:13" x14ac:dyDescent="0.2">
      <c r="A54" s="149" t="s">
        <v>129</v>
      </c>
      <c r="B54" s="149" t="s">
        <v>417</v>
      </c>
      <c r="C54" s="149">
        <v>92.04</v>
      </c>
      <c r="D54" s="149">
        <v>92.12</v>
      </c>
      <c r="E54" s="149">
        <v>90.05</v>
      </c>
      <c r="F54" s="196">
        <v>3.36</v>
      </c>
      <c r="G54" s="196">
        <v>3.32</v>
      </c>
      <c r="H54" s="196">
        <v>5.17</v>
      </c>
      <c r="I54" s="149">
        <v>0.43</v>
      </c>
      <c r="J54" s="149">
        <v>0.27</v>
      </c>
      <c r="K54" s="149">
        <v>2.36</v>
      </c>
      <c r="L54" s="149">
        <v>0.64</v>
      </c>
      <c r="M54" s="149">
        <v>0.42</v>
      </c>
    </row>
    <row r="55" spans="1:13" x14ac:dyDescent="0.2">
      <c r="A55" s="149" t="s">
        <v>160</v>
      </c>
      <c r="B55" s="149" t="s">
        <v>406</v>
      </c>
      <c r="C55" s="149">
        <v>93.6</v>
      </c>
      <c r="D55" s="149">
        <v>93.67</v>
      </c>
      <c r="E55" s="149">
        <v>91.82</v>
      </c>
      <c r="F55" s="196">
        <v>4.72</v>
      </c>
      <c r="G55" s="196">
        <v>4.38</v>
      </c>
      <c r="H55" s="196">
        <v>7.47</v>
      </c>
      <c r="I55" s="149">
        <v>1.68</v>
      </c>
      <c r="J55" s="149">
        <v>0.36</v>
      </c>
      <c r="K55" s="149">
        <v>3.71</v>
      </c>
      <c r="L55" s="149">
        <v>1.97</v>
      </c>
      <c r="M55" s="149">
        <v>0.6</v>
      </c>
    </row>
    <row r="56" spans="1:13" x14ac:dyDescent="0.2">
      <c r="A56" s="149" t="s">
        <v>129</v>
      </c>
      <c r="B56" s="149" t="s">
        <v>407</v>
      </c>
      <c r="C56" s="149">
        <v>94.14</v>
      </c>
      <c r="D56" s="149">
        <v>94.24</v>
      </c>
      <c r="E56" s="149">
        <v>92.66</v>
      </c>
      <c r="F56" s="196">
        <v>4.8600000000000003</v>
      </c>
      <c r="G56" s="196">
        <v>4.72</v>
      </c>
      <c r="H56" s="196">
        <v>7.52</v>
      </c>
      <c r="I56" s="149">
        <v>0.62</v>
      </c>
      <c r="J56" s="149">
        <v>0.39</v>
      </c>
      <c r="K56" s="149">
        <v>4.16</v>
      </c>
      <c r="L56" s="149">
        <v>0.92</v>
      </c>
      <c r="M56" s="149">
        <v>0.61</v>
      </c>
    </row>
    <row r="57" spans="1:13" x14ac:dyDescent="0.2">
      <c r="A57" s="149" t="s">
        <v>129</v>
      </c>
      <c r="B57" s="149" t="s">
        <v>408</v>
      </c>
      <c r="C57" s="149">
        <v>94.72</v>
      </c>
      <c r="D57" s="149">
        <v>94.86</v>
      </c>
      <c r="E57" s="149">
        <v>93.51</v>
      </c>
      <c r="F57" s="196">
        <v>5.35</v>
      </c>
      <c r="G57" s="196">
        <v>5.04</v>
      </c>
      <c r="H57" s="196">
        <v>7.99</v>
      </c>
      <c r="I57" s="149">
        <v>0.65</v>
      </c>
      <c r="J57" s="149">
        <v>0.41</v>
      </c>
      <c r="K57" s="149">
        <v>4.7699999999999996</v>
      </c>
      <c r="L57" s="149">
        <v>0.92</v>
      </c>
      <c r="M57" s="149">
        <v>0.64</v>
      </c>
    </row>
    <row r="58" spans="1:13" x14ac:dyDescent="0.2">
      <c r="A58" s="149" t="s">
        <v>129</v>
      </c>
      <c r="B58" s="149" t="s">
        <v>409</v>
      </c>
      <c r="C58" s="149">
        <v>94.84</v>
      </c>
      <c r="D58" s="149">
        <v>95.13</v>
      </c>
      <c r="E58" s="149">
        <v>94.06</v>
      </c>
      <c r="F58" s="196">
        <v>5.82</v>
      </c>
      <c r="G58" s="196">
        <v>5.13</v>
      </c>
      <c r="H58" s="196">
        <v>8.18</v>
      </c>
      <c r="I58" s="149">
        <v>0.28000000000000003</v>
      </c>
      <c r="J58" s="149">
        <v>0.42</v>
      </c>
      <c r="K58" s="149">
        <v>5.05</v>
      </c>
      <c r="L58" s="149">
        <v>0.59</v>
      </c>
      <c r="M58" s="149">
        <v>0.66</v>
      </c>
    </row>
    <row r="59" spans="1:13" x14ac:dyDescent="0.2">
      <c r="A59" s="149" t="s">
        <v>129</v>
      </c>
      <c r="B59" s="149" t="s">
        <v>410</v>
      </c>
      <c r="C59" s="149">
        <v>94.73</v>
      </c>
      <c r="D59" s="149">
        <v>95.17</v>
      </c>
      <c r="E59" s="149">
        <v>94.37</v>
      </c>
      <c r="F59" s="196">
        <v>6.16</v>
      </c>
      <c r="G59" s="196">
        <v>5.1100000000000003</v>
      </c>
      <c r="H59" s="196">
        <v>8.69</v>
      </c>
      <c r="I59" s="149">
        <v>0.05</v>
      </c>
      <c r="J59" s="149">
        <v>0.42</v>
      </c>
      <c r="K59" s="149">
        <v>4.93</v>
      </c>
      <c r="L59" s="149">
        <v>0.33</v>
      </c>
      <c r="M59" s="149">
        <v>0.7</v>
      </c>
    </row>
    <row r="60" spans="1:13" x14ac:dyDescent="0.2">
      <c r="A60" s="149" t="s">
        <v>129</v>
      </c>
      <c r="B60" s="149" t="s">
        <v>411</v>
      </c>
      <c r="C60" s="149">
        <v>94.96</v>
      </c>
      <c r="D60" s="149">
        <v>95.56</v>
      </c>
      <c r="E60" s="149">
        <v>94.63</v>
      </c>
      <c r="F60" s="196">
        <v>6.31</v>
      </c>
      <c r="G60" s="196">
        <v>5.53</v>
      </c>
      <c r="H60" s="196">
        <v>8.6199999999999992</v>
      </c>
      <c r="I60" s="149">
        <v>0.41</v>
      </c>
      <c r="J60" s="149">
        <v>0.45</v>
      </c>
      <c r="K60" s="149">
        <v>5.17</v>
      </c>
      <c r="L60" s="149">
        <v>0.28000000000000003</v>
      </c>
      <c r="M60" s="149">
        <v>0.69</v>
      </c>
    </row>
    <row r="61" spans="1:13" x14ac:dyDescent="0.2">
      <c r="A61" s="149" t="s">
        <v>129</v>
      </c>
      <c r="B61" s="149" t="s">
        <v>412</v>
      </c>
      <c r="C61" s="149">
        <v>95.32</v>
      </c>
      <c r="D61" s="149">
        <v>95.93</v>
      </c>
      <c r="E61" s="149">
        <v>94.86</v>
      </c>
      <c r="F61" s="196">
        <v>6.44</v>
      </c>
      <c r="G61" s="196">
        <v>5.77</v>
      </c>
      <c r="H61" s="196">
        <v>7.51</v>
      </c>
      <c r="I61" s="149">
        <v>0.38</v>
      </c>
      <c r="J61" s="149">
        <v>0.47</v>
      </c>
      <c r="K61" s="149">
        <v>5.0199999999999996</v>
      </c>
      <c r="L61" s="149">
        <v>0.24</v>
      </c>
      <c r="M61" s="149">
        <v>0.6</v>
      </c>
    </row>
    <row r="62" spans="1:13" x14ac:dyDescent="0.2">
      <c r="A62" s="149" t="s">
        <v>129</v>
      </c>
      <c r="B62" s="149" t="s">
        <v>413</v>
      </c>
      <c r="C62" s="149">
        <v>95.79</v>
      </c>
      <c r="D62" s="149">
        <v>96.3</v>
      </c>
      <c r="E62" s="149">
        <v>94.86</v>
      </c>
      <c r="F62" s="196">
        <v>6.66</v>
      </c>
      <c r="G62" s="196">
        <v>5.98</v>
      </c>
      <c r="H62" s="196">
        <v>6.93</v>
      </c>
      <c r="I62" s="149">
        <v>0.38</v>
      </c>
      <c r="J62" s="149">
        <v>0.49</v>
      </c>
      <c r="K62" s="149">
        <v>5.2</v>
      </c>
      <c r="L62" s="149">
        <v>0</v>
      </c>
      <c r="M62" s="149">
        <v>0.56000000000000005</v>
      </c>
    </row>
    <row r="63" spans="1:13" x14ac:dyDescent="0.2">
      <c r="A63" s="149" t="s">
        <v>129</v>
      </c>
      <c r="B63" s="149" t="s">
        <v>414</v>
      </c>
      <c r="C63" s="149">
        <v>96.09</v>
      </c>
      <c r="D63" s="149">
        <v>96.58</v>
      </c>
      <c r="E63" s="149">
        <v>95.16</v>
      </c>
      <c r="F63" s="196">
        <v>6.35</v>
      </c>
      <c r="G63" s="196">
        <v>5.73</v>
      </c>
      <c r="H63" s="196">
        <v>6.84</v>
      </c>
      <c r="I63" s="149">
        <v>0.28999999999999998</v>
      </c>
      <c r="J63" s="149">
        <v>0.47</v>
      </c>
      <c r="K63" s="149">
        <v>5.3</v>
      </c>
      <c r="L63" s="149">
        <v>0.32</v>
      </c>
      <c r="M63" s="149">
        <v>0.55000000000000004</v>
      </c>
    </row>
    <row r="64" spans="1:13" x14ac:dyDescent="0.2">
      <c r="A64" s="149" t="s">
        <v>129</v>
      </c>
      <c r="B64" s="149" t="s">
        <v>415</v>
      </c>
      <c r="C64" s="149">
        <v>96.7</v>
      </c>
      <c r="D64" s="149">
        <v>96.77</v>
      </c>
      <c r="E64" s="149">
        <v>95.21</v>
      </c>
      <c r="F64" s="196">
        <v>6.37</v>
      </c>
      <c r="G64" s="196">
        <v>5.72</v>
      </c>
      <c r="H64" s="196">
        <v>6.3</v>
      </c>
      <c r="I64" s="149">
        <v>0.19</v>
      </c>
      <c r="J64" s="149">
        <v>0.46</v>
      </c>
      <c r="K64" s="149">
        <v>5.05</v>
      </c>
      <c r="L64" s="149">
        <v>0.06</v>
      </c>
      <c r="M64" s="149">
        <v>0.51</v>
      </c>
    </row>
    <row r="65" spans="1:13" x14ac:dyDescent="0.2">
      <c r="A65" s="149" t="s">
        <v>129</v>
      </c>
      <c r="B65" s="149" t="s">
        <v>416</v>
      </c>
      <c r="C65" s="149">
        <v>97.7</v>
      </c>
      <c r="D65" s="149">
        <v>97.2</v>
      </c>
      <c r="E65" s="149">
        <v>95.64</v>
      </c>
      <c r="F65" s="196">
        <v>6.63</v>
      </c>
      <c r="G65" s="196">
        <v>5.98</v>
      </c>
      <c r="H65" s="196">
        <v>6.89</v>
      </c>
      <c r="I65" s="149">
        <v>0.45</v>
      </c>
      <c r="J65" s="149">
        <v>0.49</v>
      </c>
      <c r="K65" s="149">
        <v>3.78</v>
      </c>
      <c r="L65" s="149">
        <v>0.45</v>
      </c>
      <c r="M65" s="149">
        <v>0.56000000000000005</v>
      </c>
    </row>
    <row r="66" spans="1:13" x14ac:dyDescent="0.2">
      <c r="A66" s="149" t="s">
        <v>129</v>
      </c>
      <c r="B66" s="149" t="s">
        <v>417</v>
      </c>
      <c r="C66" s="149">
        <v>98.27</v>
      </c>
      <c r="D66" s="149">
        <v>97.79</v>
      </c>
      <c r="E66" s="149">
        <v>96.4</v>
      </c>
      <c r="F66" s="196">
        <v>6.77</v>
      </c>
      <c r="G66" s="196">
        <v>6.15</v>
      </c>
      <c r="H66" s="196">
        <v>7.05</v>
      </c>
      <c r="I66" s="149">
        <v>0.6</v>
      </c>
      <c r="J66" s="149">
        <v>0.5</v>
      </c>
      <c r="K66" s="149">
        <v>3.76</v>
      </c>
      <c r="L66" s="149">
        <v>0.79</v>
      </c>
      <c r="M66" s="149">
        <v>0.56999999999999995</v>
      </c>
    </row>
    <row r="67" spans="1:13" x14ac:dyDescent="0.2">
      <c r="A67" s="149" t="s">
        <v>134</v>
      </c>
      <c r="B67" s="149" t="s">
        <v>406</v>
      </c>
      <c r="C67" s="149">
        <v>98.79</v>
      </c>
      <c r="D67" s="149">
        <v>98.14</v>
      </c>
      <c r="E67" s="149">
        <v>97.51</v>
      </c>
      <c r="F67" s="196">
        <v>5.55</v>
      </c>
      <c r="G67" s="196">
        <v>4.78</v>
      </c>
      <c r="H67" s="196">
        <v>6.2</v>
      </c>
      <c r="I67" s="149">
        <v>0.36</v>
      </c>
      <c r="J67" s="149">
        <v>0.39</v>
      </c>
      <c r="K67" s="149">
        <v>3.46</v>
      </c>
      <c r="L67" s="149">
        <v>1.1599999999999999</v>
      </c>
      <c r="M67" s="149">
        <v>0.5</v>
      </c>
    </row>
    <row r="68" spans="1:13" x14ac:dyDescent="0.2">
      <c r="A68" s="149" t="s">
        <v>129</v>
      </c>
      <c r="B68" s="149" t="s">
        <v>407</v>
      </c>
      <c r="C68" s="149">
        <v>99.17</v>
      </c>
      <c r="D68" s="149">
        <v>98.5</v>
      </c>
      <c r="E68" s="149">
        <v>98.91</v>
      </c>
      <c r="F68" s="196">
        <v>5.34</v>
      </c>
      <c r="G68" s="196">
        <v>4.5199999999999996</v>
      </c>
      <c r="H68" s="196">
        <v>6.74</v>
      </c>
      <c r="I68" s="149">
        <v>0.37</v>
      </c>
      <c r="J68" s="149">
        <v>0.37</v>
      </c>
      <c r="K68" s="149">
        <v>3.55</v>
      </c>
      <c r="L68" s="149">
        <v>1.43</v>
      </c>
      <c r="M68" s="149">
        <v>0.54</v>
      </c>
    </row>
    <row r="69" spans="1:13" x14ac:dyDescent="0.2">
      <c r="A69" s="149" t="s">
        <v>129</v>
      </c>
      <c r="B69" s="149" t="s">
        <v>408</v>
      </c>
      <c r="C69" s="149">
        <v>99.49</v>
      </c>
      <c r="D69" s="149">
        <v>98.87</v>
      </c>
      <c r="E69" s="149">
        <v>99.15</v>
      </c>
      <c r="F69" s="196">
        <v>5.04</v>
      </c>
      <c r="G69" s="196">
        <v>4.2300000000000004</v>
      </c>
      <c r="H69" s="196">
        <v>6.03</v>
      </c>
      <c r="I69" s="149">
        <v>0.37</v>
      </c>
      <c r="J69" s="149">
        <v>0.35</v>
      </c>
      <c r="K69" s="149">
        <v>3.89</v>
      </c>
      <c r="L69" s="149">
        <v>0.25</v>
      </c>
      <c r="M69" s="149">
        <v>0.49</v>
      </c>
    </row>
    <row r="70" spans="1:13" x14ac:dyDescent="0.2">
      <c r="A70" s="149" t="s">
        <v>129</v>
      </c>
      <c r="B70" s="149" t="s">
        <v>409</v>
      </c>
      <c r="C70" s="149">
        <v>99.15</v>
      </c>
      <c r="D70" s="149">
        <v>98.77</v>
      </c>
      <c r="E70" s="149">
        <v>99.34</v>
      </c>
      <c r="F70" s="196">
        <v>4.55</v>
      </c>
      <c r="G70" s="196">
        <v>3.83</v>
      </c>
      <c r="H70" s="196">
        <v>5.61</v>
      </c>
      <c r="I70" s="149">
        <v>-0.11</v>
      </c>
      <c r="J70" s="149">
        <v>0.31</v>
      </c>
      <c r="K70" s="149">
        <v>3.35</v>
      </c>
      <c r="L70" s="149">
        <v>0.19</v>
      </c>
      <c r="M70" s="149">
        <v>0.46</v>
      </c>
    </row>
    <row r="71" spans="1:13" x14ac:dyDescent="0.2">
      <c r="A71" s="149" t="s">
        <v>129</v>
      </c>
      <c r="B71" s="149" t="s">
        <v>410</v>
      </c>
      <c r="C71" s="149">
        <v>98.99</v>
      </c>
      <c r="D71" s="149">
        <v>99.2</v>
      </c>
      <c r="E71" s="149">
        <v>99.24</v>
      </c>
      <c r="F71" s="196">
        <v>4.51</v>
      </c>
      <c r="G71" s="196">
        <v>4.2300000000000004</v>
      </c>
      <c r="H71" s="196">
        <v>5.16</v>
      </c>
      <c r="I71" s="149">
        <v>0.44</v>
      </c>
      <c r="J71" s="149">
        <v>0.35</v>
      </c>
      <c r="K71" s="149">
        <v>3.41</v>
      </c>
      <c r="L71" s="149">
        <v>-0.09</v>
      </c>
      <c r="M71" s="149">
        <v>0.42</v>
      </c>
    </row>
    <row r="72" spans="1:13" x14ac:dyDescent="0.2">
      <c r="A72" s="149" t="s">
        <v>129</v>
      </c>
      <c r="B72" s="149" t="s">
        <v>411</v>
      </c>
      <c r="C72" s="149">
        <v>99.38</v>
      </c>
      <c r="D72" s="149">
        <v>99.56</v>
      </c>
      <c r="E72" s="149">
        <v>99.39</v>
      </c>
      <c r="F72" s="196">
        <v>4.6500000000000004</v>
      </c>
      <c r="G72" s="196">
        <v>4.18</v>
      </c>
      <c r="H72" s="196">
        <v>5.0199999999999996</v>
      </c>
      <c r="I72" s="149">
        <v>0.36</v>
      </c>
      <c r="J72" s="149">
        <v>0.34</v>
      </c>
      <c r="K72" s="149">
        <v>3.38</v>
      </c>
      <c r="L72" s="149">
        <v>0.14000000000000001</v>
      </c>
      <c r="M72" s="149">
        <v>0.41</v>
      </c>
    </row>
    <row r="73" spans="1:13" x14ac:dyDescent="0.2">
      <c r="A73" s="149" t="s">
        <v>129</v>
      </c>
      <c r="B73" s="149" t="s">
        <v>412</v>
      </c>
      <c r="C73" s="149">
        <v>99.91</v>
      </c>
      <c r="D73" s="149">
        <v>99.97</v>
      </c>
      <c r="E73" s="149">
        <v>99.97</v>
      </c>
      <c r="F73" s="196">
        <v>4.8099999999999996</v>
      </c>
      <c r="G73" s="196">
        <v>4.22</v>
      </c>
      <c r="H73" s="196">
        <v>5.39</v>
      </c>
      <c r="I73" s="149">
        <v>0.42</v>
      </c>
      <c r="J73" s="149">
        <v>0.34</v>
      </c>
      <c r="K73" s="149">
        <v>3.51</v>
      </c>
      <c r="L73" s="149">
        <v>0.59</v>
      </c>
      <c r="M73" s="149">
        <v>0.44</v>
      </c>
    </row>
    <row r="74" spans="1:13" x14ac:dyDescent="0.2">
      <c r="A74" s="149" t="s">
        <v>129</v>
      </c>
      <c r="B74" s="149" t="s">
        <v>413</v>
      </c>
      <c r="C74" s="149">
        <v>100.49</v>
      </c>
      <c r="D74" s="149">
        <v>100.45</v>
      </c>
      <c r="E74" s="149">
        <v>100.4</v>
      </c>
      <c r="F74" s="196">
        <v>4.9000000000000004</v>
      </c>
      <c r="G74" s="196">
        <v>4.3099999999999996</v>
      </c>
      <c r="H74" s="196">
        <v>5.85</v>
      </c>
      <c r="I74" s="149">
        <v>0.48</v>
      </c>
      <c r="J74" s="149">
        <v>0.35</v>
      </c>
      <c r="K74" s="149">
        <v>3.8</v>
      </c>
      <c r="L74" s="149">
        <v>0.43</v>
      </c>
      <c r="M74" s="149">
        <v>0.47</v>
      </c>
    </row>
    <row r="75" spans="1:13" x14ac:dyDescent="0.2">
      <c r="A75" s="149" t="s">
        <v>129</v>
      </c>
      <c r="B75" s="149" t="s">
        <v>414</v>
      </c>
      <c r="C75" s="149">
        <v>100.92</v>
      </c>
      <c r="D75" s="149">
        <v>101.09</v>
      </c>
      <c r="E75" s="149">
        <v>100.75</v>
      </c>
      <c r="F75" s="196">
        <v>5.0199999999999996</v>
      </c>
      <c r="G75" s="196">
        <v>4.67</v>
      </c>
      <c r="H75" s="196">
        <v>5.88</v>
      </c>
      <c r="I75" s="149">
        <v>0.64</v>
      </c>
      <c r="J75" s="149">
        <v>0.38</v>
      </c>
      <c r="K75" s="149">
        <v>4</v>
      </c>
      <c r="L75" s="149">
        <v>0.35</v>
      </c>
      <c r="M75" s="149">
        <v>0.48</v>
      </c>
    </row>
    <row r="76" spans="1:13" x14ac:dyDescent="0.2">
      <c r="A76" s="149" t="s">
        <v>129</v>
      </c>
      <c r="B76" s="149" t="s">
        <v>415</v>
      </c>
      <c r="C76" s="149">
        <v>101.44</v>
      </c>
      <c r="D76" s="149">
        <v>101.29</v>
      </c>
      <c r="E76" s="149">
        <v>101.02</v>
      </c>
      <c r="F76" s="196">
        <v>4.9000000000000004</v>
      </c>
      <c r="G76" s="196">
        <v>4.68</v>
      </c>
      <c r="H76" s="196">
        <v>6.1</v>
      </c>
      <c r="I76" s="149">
        <v>0.2</v>
      </c>
      <c r="J76" s="149">
        <v>0.38</v>
      </c>
      <c r="K76" s="149">
        <v>3.58</v>
      </c>
      <c r="L76" s="149">
        <v>0.27</v>
      </c>
      <c r="M76" s="149">
        <v>0.49</v>
      </c>
    </row>
    <row r="77" spans="1:13" x14ac:dyDescent="0.2">
      <c r="A77" s="149" t="s">
        <v>129</v>
      </c>
      <c r="B77" s="149" t="s">
        <v>416</v>
      </c>
      <c r="C77" s="149">
        <v>102.3</v>
      </c>
      <c r="D77" s="149">
        <v>101.62</v>
      </c>
      <c r="E77" s="149">
        <v>101.45</v>
      </c>
      <c r="F77" s="196">
        <v>4.72</v>
      </c>
      <c r="G77" s="196">
        <v>4.54</v>
      </c>
      <c r="H77" s="196">
        <v>6.08</v>
      </c>
      <c r="I77" s="149">
        <v>0.32</v>
      </c>
      <c r="J77" s="149">
        <v>0.37</v>
      </c>
      <c r="K77" s="149">
        <v>3.55</v>
      </c>
      <c r="L77" s="149">
        <v>0.42</v>
      </c>
      <c r="M77" s="149">
        <v>0.49</v>
      </c>
    </row>
    <row r="78" spans="1:13" x14ac:dyDescent="0.2">
      <c r="A78" s="149" t="s">
        <v>129</v>
      </c>
      <c r="B78" s="149" t="s">
        <v>417</v>
      </c>
      <c r="C78" s="149">
        <v>103.02</v>
      </c>
      <c r="D78" s="149">
        <v>102.07</v>
      </c>
      <c r="E78" s="149">
        <v>102.48</v>
      </c>
      <c r="F78" s="196">
        <v>4.83</v>
      </c>
      <c r="G78" s="196">
        <v>4.38</v>
      </c>
      <c r="H78" s="196">
        <v>6.31</v>
      </c>
      <c r="I78" s="149">
        <v>0.44</v>
      </c>
      <c r="J78" s="149">
        <v>0.36</v>
      </c>
      <c r="K78" s="149">
        <v>3.62</v>
      </c>
      <c r="L78" s="149">
        <v>1.02</v>
      </c>
      <c r="M78" s="149">
        <v>0.51</v>
      </c>
    </row>
    <row r="79" spans="1:13" x14ac:dyDescent="0.2">
      <c r="A79" s="149" t="s">
        <v>147</v>
      </c>
      <c r="B79" s="149" t="s">
        <v>406</v>
      </c>
      <c r="C79" s="149">
        <v>103.11</v>
      </c>
      <c r="D79" s="149">
        <v>102.08</v>
      </c>
      <c r="E79" s="149">
        <v>102.5</v>
      </c>
      <c r="F79" s="196">
        <v>4.37</v>
      </c>
      <c r="G79" s="196">
        <v>4.01</v>
      </c>
      <c r="H79" s="196">
        <v>5.12</v>
      </c>
      <c r="I79" s="149">
        <v>0</v>
      </c>
      <c r="J79" s="149">
        <v>0.33</v>
      </c>
      <c r="K79" s="149">
        <v>3.24</v>
      </c>
      <c r="L79" s="149">
        <v>0.02</v>
      </c>
      <c r="M79" s="149">
        <v>0.42</v>
      </c>
    </row>
    <row r="80" spans="1:13" x14ac:dyDescent="0.2">
      <c r="A80" s="149" t="s">
        <v>129</v>
      </c>
      <c r="B80" s="149" t="s">
        <v>407</v>
      </c>
      <c r="C80" s="149">
        <v>103.08</v>
      </c>
      <c r="D80" s="149">
        <v>102.47</v>
      </c>
      <c r="E80" s="149">
        <v>102.6</v>
      </c>
      <c r="F80" s="196">
        <v>3.94</v>
      </c>
      <c r="G80" s="196">
        <v>4.0199999999999996</v>
      </c>
      <c r="H80" s="196">
        <v>3.74</v>
      </c>
      <c r="I80" s="149">
        <v>0.38</v>
      </c>
      <c r="J80" s="149">
        <v>0.33</v>
      </c>
      <c r="K80" s="149">
        <v>3.75</v>
      </c>
      <c r="L80" s="149">
        <v>0.1</v>
      </c>
      <c r="M80" s="149">
        <v>0.31</v>
      </c>
    </row>
    <row r="81" spans="1:13" x14ac:dyDescent="0.2">
      <c r="A81" s="149" t="s">
        <v>129</v>
      </c>
      <c r="B81" s="149" t="s">
        <v>408</v>
      </c>
      <c r="C81" s="149">
        <v>103.48</v>
      </c>
      <c r="D81" s="149">
        <v>103.28</v>
      </c>
      <c r="E81" s="149">
        <v>103.16</v>
      </c>
      <c r="F81" s="196">
        <v>4</v>
      </c>
      <c r="G81" s="196">
        <v>4.45</v>
      </c>
      <c r="H81" s="196">
        <v>4.04</v>
      </c>
      <c r="I81" s="149">
        <v>0.79</v>
      </c>
      <c r="J81" s="149">
        <v>0.36</v>
      </c>
      <c r="K81" s="149">
        <v>4.1100000000000003</v>
      </c>
      <c r="L81" s="149">
        <v>0.54</v>
      </c>
      <c r="M81" s="149">
        <v>0.33</v>
      </c>
    </row>
    <row r="82" spans="1:13" x14ac:dyDescent="0.2">
      <c r="A82" s="149" t="s">
        <v>129</v>
      </c>
      <c r="B82" s="149" t="s">
        <v>409</v>
      </c>
      <c r="C82" s="149">
        <v>103.53</v>
      </c>
      <c r="D82" s="149">
        <v>103.65</v>
      </c>
      <c r="E82" s="149">
        <v>103.8</v>
      </c>
      <c r="F82" s="196">
        <v>4.41</v>
      </c>
      <c r="G82" s="196">
        <v>4.9400000000000004</v>
      </c>
      <c r="H82" s="196">
        <v>4.49</v>
      </c>
      <c r="I82" s="149">
        <v>0.36</v>
      </c>
      <c r="J82" s="149">
        <v>0.4</v>
      </c>
      <c r="K82" s="149">
        <v>4.1100000000000003</v>
      </c>
      <c r="L82" s="149">
        <v>0.62</v>
      </c>
      <c r="M82" s="149">
        <v>0.37</v>
      </c>
    </row>
    <row r="83" spans="1:13" x14ac:dyDescent="0.2">
      <c r="A83" s="149" t="s">
        <v>129</v>
      </c>
      <c r="B83" s="149" t="s">
        <v>410</v>
      </c>
      <c r="C83" s="149">
        <v>103.23</v>
      </c>
      <c r="D83" s="149">
        <v>103.83</v>
      </c>
      <c r="E83" s="149">
        <v>103.8</v>
      </c>
      <c r="F83" s="196">
        <v>4.28</v>
      </c>
      <c r="G83" s="196">
        <v>4.66</v>
      </c>
      <c r="H83" s="196">
        <v>4.59</v>
      </c>
      <c r="I83" s="149">
        <v>0.17</v>
      </c>
      <c r="J83" s="149">
        <v>0.38</v>
      </c>
      <c r="K83" s="149">
        <v>3.86</v>
      </c>
      <c r="L83" s="149">
        <v>0</v>
      </c>
      <c r="M83" s="149">
        <v>0.37</v>
      </c>
    </row>
    <row r="84" spans="1:13" x14ac:dyDescent="0.2">
      <c r="A84" s="149" t="s">
        <v>129</v>
      </c>
      <c r="B84" s="149" t="s">
        <v>411</v>
      </c>
      <c r="C84" s="149">
        <v>103.3</v>
      </c>
      <c r="D84" s="149">
        <v>103.89</v>
      </c>
      <c r="E84" s="149">
        <v>104.04</v>
      </c>
      <c r="F84" s="196">
        <v>3.95</v>
      </c>
      <c r="G84" s="196">
        <v>4.3600000000000003</v>
      </c>
      <c r="H84" s="196">
        <v>4.68</v>
      </c>
      <c r="I84" s="149">
        <v>0.06</v>
      </c>
      <c r="J84" s="149">
        <v>0.36</v>
      </c>
      <c r="K84" s="149">
        <v>3.43</v>
      </c>
      <c r="L84" s="149">
        <v>0.24</v>
      </c>
      <c r="M84" s="149">
        <v>0.38</v>
      </c>
    </row>
    <row r="85" spans="1:13" x14ac:dyDescent="0.2">
      <c r="A85" s="149" t="s">
        <v>129</v>
      </c>
      <c r="B85" s="149" t="s">
        <v>412</v>
      </c>
      <c r="C85" s="149">
        <v>103.69</v>
      </c>
      <c r="D85" s="149">
        <v>103.99</v>
      </c>
      <c r="E85" s="149">
        <v>104.14</v>
      </c>
      <c r="F85" s="196">
        <v>3.78</v>
      </c>
      <c r="G85" s="196">
        <v>4.0199999999999996</v>
      </c>
      <c r="H85" s="196">
        <v>4.18</v>
      </c>
      <c r="I85" s="149">
        <v>0.1</v>
      </c>
      <c r="J85" s="149">
        <v>0.33</v>
      </c>
      <c r="K85" s="149">
        <v>2.87</v>
      </c>
      <c r="L85" s="149">
        <v>0.1</v>
      </c>
      <c r="M85" s="149">
        <v>0.34</v>
      </c>
    </row>
    <row r="86" spans="1:13" x14ac:dyDescent="0.2">
      <c r="A86" s="149" t="s">
        <v>129</v>
      </c>
      <c r="B86" s="149" t="s">
        <v>413</v>
      </c>
      <c r="C86" s="149">
        <v>103.67</v>
      </c>
      <c r="D86" s="149">
        <v>104</v>
      </c>
      <c r="E86" s="149">
        <v>104.13</v>
      </c>
      <c r="F86" s="196">
        <v>3.16</v>
      </c>
      <c r="G86" s="196">
        <v>3.54</v>
      </c>
      <c r="H86" s="196">
        <v>3.72</v>
      </c>
      <c r="I86" s="149">
        <v>0.01</v>
      </c>
      <c r="J86" s="149">
        <v>0.28999999999999998</v>
      </c>
      <c r="K86" s="149">
        <v>2.68</v>
      </c>
      <c r="L86" s="149">
        <v>-0.01</v>
      </c>
      <c r="M86" s="149">
        <v>0.3</v>
      </c>
    </row>
    <row r="87" spans="1:13" x14ac:dyDescent="0.2">
      <c r="A87" s="149" t="s">
        <v>129</v>
      </c>
      <c r="B87" s="149" t="s">
        <v>414</v>
      </c>
      <c r="C87" s="149">
        <v>103.94</v>
      </c>
      <c r="D87" s="149">
        <v>104.12</v>
      </c>
      <c r="E87" s="149">
        <v>104.36</v>
      </c>
      <c r="F87" s="196">
        <v>3</v>
      </c>
      <c r="G87" s="196">
        <v>3</v>
      </c>
      <c r="H87" s="196">
        <v>3.58</v>
      </c>
      <c r="I87" s="149">
        <v>0.12</v>
      </c>
      <c r="J87" s="149">
        <v>0.25</v>
      </c>
      <c r="K87" s="149">
        <v>2.46</v>
      </c>
      <c r="L87" s="149">
        <v>0.21</v>
      </c>
      <c r="M87" s="149">
        <v>0.28999999999999998</v>
      </c>
    </row>
    <row r="88" spans="1:13" x14ac:dyDescent="0.2">
      <c r="A88" s="149" t="s">
        <v>129</v>
      </c>
      <c r="B88" s="149" t="s">
        <v>415</v>
      </c>
      <c r="C88" s="149">
        <v>104.5</v>
      </c>
      <c r="D88" s="149">
        <v>104.54</v>
      </c>
      <c r="E88" s="149">
        <v>104.86</v>
      </c>
      <c r="F88" s="196">
        <v>3.02</v>
      </c>
      <c r="G88" s="196">
        <v>3.21</v>
      </c>
      <c r="H88" s="196">
        <v>3.8</v>
      </c>
      <c r="I88" s="149">
        <v>0.4</v>
      </c>
      <c r="J88" s="149">
        <v>0.26</v>
      </c>
      <c r="K88" s="149">
        <v>2.42</v>
      </c>
      <c r="L88" s="149">
        <v>0.49</v>
      </c>
      <c r="M88" s="149">
        <v>0.31</v>
      </c>
    </row>
    <row r="89" spans="1:13" x14ac:dyDescent="0.2">
      <c r="B89" s="149" t="s">
        <v>416</v>
      </c>
      <c r="C89" s="149">
        <v>105.35</v>
      </c>
      <c r="D89" s="149">
        <v>105.06</v>
      </c>
      <c r="E89" s="149">
        <v>104.72</v>
      </c>
      <c r="F89" s="149">
        <v>2.97</v>
      </c>
      <c r="G89" s="149">
        <v>3.38</v>
      </c>
      <c r="H89" s="149">
        <v>3.22</v>
      </c>
      <c r="I89" s="149">
        <v>0.49</v>
      </c>
      <c r="J89" s="149">
        <v>0.28000000000000003</v>
      </c>
      <c r="K89" s="149">
        <v>2.93</v>
      </c>
      <c r="L89" s="149">
        <v>-0.14000000000000001</v>
      </c>
      <c r="M89" s="149">
        <v>0.26</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FF0000"/>
  </sheetPr>
  <dimension ref="A1:I65"/>
  <sheetViews>
    <sheetView workbookViewId="0">
      <selection activeCell="A2" sqref="A2"/>
    </sheetView>
  </sheetViews>
  <sheetFormatPr baseColWidth="10" defaultColWidth="9.140625" defaultRowHeight="12.75" x14ac:dyDescent="0.2"/>
  <cols>
    <col min="1" max="1" width="25.85546875" style="149" customWidth="1"/>
    <col min="2" max="16384" width="9.140625" style="149"/>
  </cols>
  <sheetData>
    <row r="1" spans="1:9" ht="15" x14ac:dyDescent="0.25">
      <c r="A1" s="149" t="s">
        <v>1148</v>
      </c>
      <c r="H1" s="330" t="s">
        <v>133</v>
      </c>
      <c r="I1" s="330"/>
    </row>
    <row r="2" spans="1:9" x14ac:dyDescent="0.2">
      <c r="A2" s="149" t="s">
        <v>395</v>
      </c>
      <c r="H2" s="149" t="s">
        <v>129</v>
      </c>
    </row>
    <row r="3" spans="1:9" x14ac:dyDescent="0.2">
      <c r="A3" s="278"/>
    </row>
    <row r="6" spans="1:9" x14ac:dyDescent="0.2">
      <c r="A6" s="149" t="s">
        <v>129</v>
      </c>
      <c r="B6" s="149" t="s">
        <v>773</v>
      </c>
      <c r="C6" s="149" t="s">
        <v>774</v>
      </c>
      <c r="D6" s="149" t="s">
        <v>775</v>
      </c>
      <c r="E6" s="149" t="s">
        <v>418</v>
      </c>
    </row>
    <row r="7" spans="1:9" x14ac:dyDescent="0.2">
      <c r="A7" s="149" t="s">
        <v>419</v>
      </c>
      <c r="B7" s="149">
        <v>5.15</v>
      </c>
      <c r="C7" s="149">
        <v>-0.44</v>
      </c>
      <c r="D7" s="149">
        <v>-0.03</v>
      </c>
      <c r="E7" s="149">
        <f t="shared" ref="E7:E61" si="0">_xlfn.RANK.EQ(D7,$D$7:$D$61,1)</f>
        <v>1</v>
      </c>
    </row>
    <row r="8" spans="1:9" x14ac:dyDescent="0.2">
      <c r="A8" s="149" t="s">
        <v>424</v>
      </c>
      <c r="B8" s="149">
        <v>0.17</v>
      </c>
      <c r="C8" s="149">
        <v>0.35</v>
      </c>
      <c r="D8" s="149">
        <v>0.94</v>
      </c>
      <c r="E8" s="149">
        <f t="shared" si="0"/>
        <v>2</v>
      </c>
    </row>
    <row r="9" spans="1:9" x14ac:dyDescent="0.2">
      <c r="A9" s="149" t="s">
        <v>421</v>
      </c>
      <c r="B9" s="149">
        <v>2.11</v>
      </c>
      <c r="C9" s="149">
        <v>0.86</v>
      </c>
      <c r="D9" s="149">
        <v>1.1000000000000001</v>
      </c>
      <c r="E9" s="149">
        <f t="shared" si="0"/>
        <v>3</v>
      </c>
    </row>
    <row r="10" spans="1:9" x14ac:dyDescent="0.2">
      <c r="A10" s="149" t="s">
        <v>420</v>
      </c>
      <c r="B10" s="149">
        <v>0.24</v>
      </c>
      <c r="C10" s="149">
        <v>1.1599999999999999</v>
      </c>
      <c r="D10" s="149">
        <v>1.18</v>
      </c>
      <c r="E10" s="149">
        <f t="shared" si="0"/>
        <v>4</v>
      </c>
    </row>
    <row r="11" spans="1:9" x14ac:dyDescent="0.2">
      <c r="A11" s="149" t="s">
        <v>422</v>
      </c>
      <c r="B11" s="149">
        <v>2.4</v>
      </c>
      <c r="C11" s="149">
        <v>1.8</v>
      </c>
      <c r="D11" s="149">
        <v>1.94</v>
      </c>
      <c r="E11" s="149">
        <f t="shared" si="0"/>
        <v>5</v>
      </c>
    </row>
    <row r="12" spans="1:9" x14ac:dyDescent="0.2">
      <c r="A12" s="149" t="s">
        <v>444</v>
      </c>
      <c r="B12" s="149">
        <v>0.28000000000000003</v>
      </c>
      <c r="C12" s="149">
        <v>1.2</v>
      </c>
      <c r="D12" s="149">
        <v>1.99</v>
      </c>
      <c r="E12" s="149">
        <f t="shared" si="0"/>
        <v>6</v>
      </c>
    </row>
    <row r="13" spans="1:9" x14ac:dyDescent="0.2">
      <c r="A13" s="149" t="s">
        <v>427</v>
      </c>
      <c r="B13" s="149">
        <v>4.29</v>
      </c>
      <c r="C13" s="149">
        <v>2</v>
      </c>
      <c r="D13" s="149">
        <v>2.14</v>
      </c>
      <c r="E13" s="149">
        <f t="shared" si="0"/>
        <v>7</v>
      </c>
    </row>
    <row r="14" spans="1:9" x14ac:dyDescent="0.2">
      <c r="A14" s="149" t="s">
        <v>425</v>
      </c>
      <c r="B14" s="149">
        <v>0.3</v>
      </c>
      <c r="C14" s="149">
        <v>1.84</v>
      </c>
      <c r="D14" s="149">
        <v>2.2999999999999998</v>
      </c>
      <c r="E14" s="149">
        <f t="shared" si="0"/>
        <v>8</v>
      </c>
    </row>
    <row r="15" spans="1:9" x14ac:dyDescent="0.2">
      <c r="A15" s="194" t="s">
        <v>430</v>
      </c>
      <c r="B15" s="194">
        <v>0.47</v>
      </c>
      <c r="C15" s="194">
        <v>1.8</v>
      </c>
      <c r="D15" s="194">
        <v>2.31</v>
      </c>
      <c r="E15" s="149">
        <f t="shared" si="0"/>
        <v>9</v>
      </c>
    </row>
    <row r="16" spans="1:9" x14ac:dyDescent="0.2">
      <c r="A16" s="149" t="s">
        <v>438</v>
      </c>
      <c r="B16" s="149">
        <v>0.39</v>
      </c>
      <c r="C16" s="149">
        <v>1.61</v>
      </c>
      <c r="D16" s="149">
        <v>2.3199999999999998</v>
      </c>
      <c r="E16" s="149">
        <f t="shared" si="0"/>
        <v>10</v>
      </c>
    </row>
    <row r="17" spans="1:5" x14ac:dyDescent="0.2">
      <c r="A17" s="149" t="s">
        <v>432</v>
      </c>
      <c r="B17" s="149">
        <v>0.24</v>
      </c>
      <c r="C17" s="149">
        <v>2.06</v>
      </c>
      <c r="D17" s="149">
        <v>2.33</v>
      </c>
      <c r="E17" s="149">
        <f t="shared" si="0"/>
        <v>11</v>
      </c>
    </row>
    <row r="18" spans="1:5" x14ac:dyDescent="0.2">
      <c r="A18" s="149" t="s">
        <v>434</v>
      </c>
      <c r="B18" s="149">
        <v>0.87</v>
      </c>
      <c r="C18" s="149">
        <v>1.69</v>
      </c>
      <c r="D18" s="149">
        <v>2.33</v>
      </c>
      <c r="E18" s="149">
        <f t="shared" si="0"/>
        <v>11</v>
      </c>
    </row>
    <row r="19" spans="1:5" x14ac:dyDescent="0.2">
      <c r="A19" s="149" t="s">
        <v>423</v>
      </c>
      <c r="B19" s="149">
        <v>0.24</v>
      </c>
      <c r="C19" s="149">
        <v>1.87</v>
      </c>
      <c r="D19" s="149">
        <v>2.35</v>
      </c>
      <c r="E19" s="149">
        <f t="shared" si="0"/>
        <v>13</v>
      </c>
    </row>
    <row r="20" spans="1:5" x14ac:dyDescent="0.2">
      <c r="A20" s="149" t="s">
        <v>440</v>
      </c>
      <c r="B20" s="149">
        <v>0.24</v>
      </c>
      <c r="C20" s="149">
        <v>1.56</v>
      </c>
      <c r="D20" s="149">
        <v>2.4</v>
      </c>
      <c r="E20" s="149">
        <f t="shared" si="0"/>
        <v>14</v>
      </c>
    </row>
    <row r="21" spans="1:5" x14ac:dyDescent="0.2">
      <c r="A21" s="149" t="s">
        <v>426</v>
      </c>
      <c r="B21" s="149">
        <v>0.48</v>
      </c>
      <c r="C21" s="149">
        <v>1.1000000000000001</v>
      </c>
      <c r="D21" s="149">
        <v>2.41</v>
      </c>
      <c r="E21" s="149">
        <f t="shared" si="0"/>
        <v>15</v>
      </c>
    </row>
    <row r="22" spans="1:5" x14ac:dyDescent="0.2">
      <c r="A22" s="149" t="s">
        <v>436</v>
      </c>
      <c r="B22" s="149">
        <v>0.84</v>
      </c>
      <c r="C22" s="149">
        <v>1.19</v>
      </c>
      <c r="D22" s="149">
        <v>2.46</v>
      </c>
      <c r="E22" s="149">
        <f t="shared" si="0"/>
        <v>16</v>
      </c>
    </row>
    <row r="23" spans="1:5" x14ac:dyDescent="0.2">
      <c r="A23" s="149" t="s">
        <v>442</v>
      </c>
      <c r="B23" s="149">
        <v>4.6100000000000003</v>
      </c>
      <c r="C23" s="149">
        <v>1.83</v>
      </c>
      <c r="D23" s="149">
        <v>2.63</v>
      </c>
      <c r="E23" s="149">
        <f t="shared" si="0"/>
        <v>17</v>
      </c>
    </row>
    <row r="24" spans="1:5" x14ac:dyDescent="0.2">
      <c r="A24" s="149" t="s">
        <v>437</v>
      </c>
      <c r="B24" s="149">
        <v>0.53</v>
      </c>
      <c r="C24" s="149">
        <v>1.49</v>
      </c>
      <c r="D24" s="149">
        <v>2.64</v>
      </c>
      <c r="E24" s="149">
        <f t="shared" si="0"/>
        <v>18</v>
      </c>
    </row>
    <row r="25" spans="1:5" x14ac:dyDescent="0.2">
      <c r="A25" s="149" t="s">
        <v>445</v>
      </c>
      <c r="B25" s="149">
        <v>0.41</v>
      </c>
      <c r="C25" s="149">
        <v>1.69</v>
      </c>
      <c r="D25" s="149">
        <v>2.72</v>
      </c>
      <c r="E25" s="149">
        <f t="shared" si="0"/>
        <v>19</v>
      </c>
    </row>
    <row r="26" spans="1:5" x14ac:dyDescent="0.2">
      <c r="A26" s="149" t="s">
        <v>439</v>
      </c>
      <c r="B26" s="149">
        <v>0.44</v>
      </c>
      <c r="C26" s="149">
        <v>2.12</v>
      </c>
      <c r="D26" s="149">
        <v>2.73</v>
      </c>
      <c r="E26" s="149">
        <f t="shared" si="0"/>
        <v>20</v>
      </c>
    </row>
    <row r="27" spans="1:5" x14ac:dyDescent="0.2">
      <c r="A27" s="149" t="s">
        <v>435</v>
      </c>
      <c r="B27" s="149">
        <v>0.37</v>
      </c>
      <c r="C27" s="149">
        <v>2.56</v>
      </c>
      <c r="D27" s="149">
        <v>2.73</v>
      </c>
      <c r="E27" s="149">
        <f t="shared" si="0"/>
        <v>20</v>
      </c>
    </row>
    <row r="28" spans="1:5" x14ac:dyDescent="0.2">
      <c r="A28" s="194" t="s">
        <v>433</v>
      </c>
      <c r="B28" s="194">
        <v>0.44</v>
      </c>
      <c r="C28" s="194">
        <v>1.59</v>
      </c>
      <c r="D28" s="194">
        <v>2.79</v>
      </c>
      <c r="E28" s="149">
        <f t="shared" si="0"/>
        <v>22</v>
      </c>
    </row>
    <row r="29" spans="1:5" x14ac:dyDescent="0.2">
      <c r="A29" s="149" t="s">
        <v>443</v>
      </c>
      <c r="B29" s="149">
        <v>0.3</v>
      </c>
      <c r="C29" s="149">
        <v>2.2999999999999998</v>
      </c>
      <c r="D29" s="149">
        <v>2.8</v>
      </c>
      <c r="E29" s="149">
        <f t="shared" si="0"/>
        <v>23</v>
      </c>
    </row>
    <row r="30" spans="1:5" x14ac:dyDescent="0.2">
      <c r="A30" s="149" t="s">
        <v>428</v>
      </c>
      <c r="B30" s="149">
        <v>0.68</v>
      </c>
      <c r="C30" s="149">
        <v>2.4700000000000002</v>
      </c>
      <c r="D30" s="149">
        <v>2.86</v>
      </c>
      <c r="E30" s="149">
        <f t="shared" si="0"/>
        <v>24</v>
      </c>
    </row>
    <row r="31" spans="1:5" x14ac:dyDescent="0.2">
      <c r="A31" s="149" t="s">
        <v>449</v>
      </c>
      <c r="B31" s="149">
        <v>0.51</v>
      </c>
      <c r="C31" s="149">
        <v>2.06</v>
      </c>
      <c r="D31" s="149">
        <v>2.87</v>
      </c>
      <c r="E31" s="149">
        <f t="shared" si="0"/>
        <v>25</v>
      </c>
    </row>
    <row r="32" spans="1:5" x14ac:dyDescent="0.2">
      <c r="A32" s="149" t="s">
        <v>468</v>
      </c>
      <c r="B32" s="149">
        <v>-0.14000000000000001</v>
      </c>
      <c r="C32" s="149">
        <v>2.27</v>
      </c>
      <c r="D32" s="149">
        <v>2.88</v>
      </c>
      <c r="E32" s="149">
        <f t="shared" si="0"/>
        <v>26</v>
      </c>
    </row>
    <row r="33" spans="1:5" x14ac:dyDescent="0.2">
      <c r="A33" s="149" t="s">
        <v>451</v>
      </c>
      <c r="B33" s="149">
        <v>1.27</v>
      </c>
      <c r="C33" s="149">
        <v>2.5299999999999998</v>
      </c>
      <c r="D33" s="149">
        <v>2.92</v>
      </c>
      <c r="E33" s="149">
        <f t="shared" si="0"/>
        <v>27</v>
      </c>
    </row>
    <row r="34" spans="1:5" x14ac:dyDescent="0.2">
      <c r="A34" s="149" t="s">
        <v>441</v>
      </c>
      <c r="B34" s="149">
        <v>3.88</v>
      </c>
      <c r="C34" s="149">
        <v>2.74</v>
      </c>
      <c r="D34" s="149">
        <v>2.92</v>
      </c>
      <c r="E34" s="149">
        <f t="shared" si="0"/>
        <v>27</v>
      </c>
    </row>
    <row r="35" spans="1:5" x14ac:dyDescent="0.2">
      <c r="A35" s="149" t="s">
        <v>431</v>
      </c>
      <c r="B35" s="149">
        <v>0.48</v>
      </c>
      <c r="C35" s="149">
        <v>2.33</v>
      </c>
      <c r="D35" s="149">
        <v>2.94</v>
      </c>
      <c r="E35" s="149">
        <f t="shared" si="0"/>
        <v>29</v>
      </c>
    </row>
    <row r="36" spans="1:5" x14ac:dyDescent="0.2">
      <c r="A36" s="194" t="s">
        <v>455</v>
      </c>
      <c r="B36" s="194">
        <v>0.68</v>
      </c>
      <c r="C36" s="194">
        <v>2.4</v>
      </c>
      <c r="D36" s="194">
        <v>2.96</v>
      </c>
      <c r="E36" s="149">
        <f t="shared" si="0"/>
        <v>30</v>
      </c>
    </row>
    <row r="37" spans="1:5" x14ac:dyDescent="0.2">
      <c r="A37" s="149" t="s">
        <v>454</v>
      </c>
      <c r="B37" s="149">
        <v>0.3</v>
      </c>
      <c r="C37" s="149">
        <v>2.35</v>
      </c>
      <c r="D37" s="149">
        <v>2.97</v>
      </c>
      <c r="E37" s="149">
        <f t="shared" si="0"/>
        <v>31</v>
      </c>
    </row>
    <row r="38" spans="1:5" x14ac:dyDescent="0.2">
      <c r="A38" s="149" t="s">
        <v>450</v>
      </c>
      <c r="B38" s="149">
        <v>0.36</v>
      </c>
      <c r="C38" s="149">
        <v>2.5299999999999998</v>
      </c>
      <c r="D38" s="149">
        <v>3.03</v>
      </c>
      <c r="E38" s="149">
        <f t="shared" si="0"/>
        <v>32</v>
      </c>
    </row>
    <row r="39" spans="1:5" x14ac:dyDescent="0.2">
      <c r="A39" s="149" t="s">
        <v>463</v>
      </c>
      <c r="B39" s="149">
        <v>1.1200000000000001</v>
      </c>
      <c r="C39" s="149">
        <v>2.6</v>
      </c>
      <c r="D39" s="149">
        <v>3.07</v>
      </c>
      <c r="E39" s="149">
        <f t="shared" si="0"/>
        <v>33</v>
      </c>
    </row>
    <row r="40" spans="1:5" x14ac:dyDescent="0.2">
      <c r="A40" s="149" t="s">
        <v>447</v>
      </c>
      <c r="B40" s="149">
        <v>3.6</v>
      </c>
      <c r="C40" s="149">
        <v>2.71</v>
      </c>
      <c r="D40" s="149">
        <v>3.08</v>
      </c>
      <c r="E40" s="149">
        <f t="shared" si="0"/>
        <v>34</v>
      </c>
    </row>
    <row r="41" spans="1:5" x14ac:dyDescent="0.2">
      <c r="A41" s="149" t="s">
        <v>467</v>
      </c>
      <c r="B41" s="149">
        <v>-0.11</v>
      </c>
      <c r="C41" s="149">
        <v>2.2400000000000002</v>
      </c>
      <c r="D41" s="149">
        <v>3.09</v>
      </c>
      <c r="E41" s="149">
        <f t="shared" si="0"/>
        <v>35</v>
      </c>
    </row>
    <row r="42" spans="1:5" x14ac:dyDescent="0.2">
      <c r="A42" s="194" t="s">
        <v>453</v>
      </c>
      <c r="B42" s="194">
        <v>0.24</v>
      </c>
      <c r="C42" s="194">
        <v>2.5</v>
      </c>
      <c r="D42" s="194">
        <v>3.1</v>
      </c>
      <c r="E42" s="149">
        <f t="shared" si="0"/>
        <v>36</v>
      </c>
    </row>
    <row r="43" spans="1:5" x14ac:dyDescent="0.2">
      <c r="A43" s="149" t="s">
        <v>460</v>
      </c>
      <c r="B43" s="149">
        <v>0.25</v>
      </c>
      <c r="C43" s="149">
        <v>2.14</v>
      </c>
      <c r="D43" s="149">
        <v>3.13</v>
      </c>
      <c r="E43" s="149">
        <f t="shared" si="0"/>
        <v>37</v>
      </c>
    </row>
    <row r="44" spans="1:5" x14ac:dyDescent="0.2">
      <c r="A44" s="149" t="s">
        <v>446</v>
      </c>
      <c r="B44" s="149">
        <v>0.65</v>
      </c>
      <c r="C44" s="149">
        <v>2.4700000000000002</v>
      </c>
      <c r="D44" s="149">
        <v>3.2</v>
      </c>
      <c r="E44" s="149">
        <f t="shared" si="0"/>
        <v>38</v>
      </c>
    </row>
    <row r="45" spans="1:5" x14ac:dyDescent="0.2">
      <c r="A45" s="149" t="s">
        <v>456</v>
      </c>
      <c r="B45" s="149">
        <v>0.56000000000000005</v>
      </c>
      <c r="C45" s="149">
        <v>2.31</v>
      </c>
      <c r="D45" s="149">
        <v>3.21</v>
      </c>
      <c r="E45" s="149">
        <f t="shared" si="0"/>
        <v>39</v>
      </c>
    </row>
    <row r="46" spans="1:5" x14ac:dyDescent="0.2">
      <c r="A46" s="195" t="s">
        <v>461</v>
      </c>
      <c r="B46" s="195">
        <v>-0.14000000000000001</v>
      </c>
      <c r="C46" s="195">
        <v>2.1800000000000002</v>
      </c>
      <c r="D46" s="195">
        <v>3.22</v>
      </c>
      <c r="E46" s="195">
        <f t="shared" si="0"/>
        <v>40</v>
      </c>
    </row>
    <row r="47" spans="1:5" x14ac:dyDescent="0.2">
      <c r="A47" s="194" t="s">
        <v>429</v>
      </c>
      <c r="B47" s="194">
        <v>1.29</v>
      </c>
      <c r="C47" s="194">
        <v>2</v>
      </c>
      <c r="D47" s="194">
        <v>3.24</v>
      </c>
      <c r="E47" s="149">
        <f t="shared" si="0"/>
        <v>41</v>
      </c>
    </row>
    <row r="48" spans="1:5" x14ac:dyDescent="0.2">
      <c r="A48" s="149" t="s">
        <v>459</v>
      </c>
      <c r="B48" s="149">
        <v>2.73</v>
      </c>
      <c r="C48" s="149">
        <v>2.81</v>
      </c>
      <c r="D48" s="149">
        <v>3.29</v>
      </c>
      <c r="E48" s="149">
        <f t="shared" si="0"/>
        <v>42</v>
      </c>
    </row>
    <row r="49" spans="1:5" x14ac:dyDescent="0.2">
      <c r="A49" s="195" t="s">
        <v>448</v>
      </c>
      <c r="B49" s="195">
        <v>0.49</v>
      </c>
      <c r="C49" s="195">
        <v>2.93</v>
      </c>
      <c r="D49" s="195">
        <v>3.38</v>
      </c>
      <c r="E49" s="195">
        <f t="shared" si="0"/>
        <v>43</v>
      </c>
    </row>
    <row r="50" spans="1:5" x14ac:dyDescent="0.2">
      <c r="A50" s="149" t="s">
        <v>452</v>
      </c>
      <c r="B50" s="149">
        <v>0.35</v>
      </c>
      <c r="C50" s="149">
        <v>2.92</v>
      </c>
      <c r="D50" s="149">
        <v>3.46</v>
      </c>
      <c r="E50" s="149">
        <f t="shared" si="0"/>
        <v>44</v>
      </c>
    </row>
    <row r="51" spans="1:5" x14ac:dyDescent="0.2">
      <c r="A51" s="149" t="s">
        <v>466</v>
      </c>
      <c r="B51" s="149">
        <v>0.48</v>
      </c>
      <c r="C51" s="149">
        <v>2.54</v>
      </c>
      <c r="D51" s="149">
        <v>3.47</v>
      </c>
      <c r="E51" s="149">
        <f t="shared" si="0"/>
        <v>45</v>
      </c>
    </row>
    <row r="52" spans="1:5" x14ac:dyDescent="0.2">
      <c r="A52" s="149" t="s">
        <v>458</v>
      </c>
      <c r="B52" s="149">
        <v>0.56999999999999995</v>
      </c>
      <c r="C52" s="149">
        <v>3.01</v>
      </c>
      <c r="D52" s="149">
        <v>3.63</v>
      </c>
      <c r="E52" s="149">
        <f t="shared" si="0"/>
        <v>46</v>
      </c>
    </row>
    <row r="53" spans="1:5" x14ac:dyDescent="0.2">
      <c r="A53" s="149" t="s">
        <v>465</v>
      </c>
      <c r="B53" s="149">
        <v>0.25</v>
      </c>
      <c r="C53" s="149">
        <v>3.26</v>
      </c>
      <c r="D53" s="149">
        <v>3.68</v>
      </c>
      <c r="E53" s="149">
        <f t="shared" si="0"/>
        <v>47</v>
      </c>
    </row>
    <row r="54" spans="1:5" x14ac:dyDescent="0.2">
      <c r="A54" s="149" t="s">
        <v>457</v>
      </c>
      <c r="B54" s="149">
        <v>0.28000000000000003</v>
      </c>
      <c r="C54" s="149">
        <v>3.5</v>
      </c>
      <c r="D54" s="149">
        <v>3.8</v>
      </c>
      <c r="E54" s="149">
        <f t="shared" si="0"/>
        <v>48</v>
      </c>
    </row>
    <row r="55" spans="1:5" x14ac:dyDescent="0.2">
      <c r="A55" s="149" t="s">
        <v>462</v>
      </c>
      <c r="B55" s="149">
        <v>0.52</v>
      </c>
      <c r="C55" s="149">
        <v>3.42</v>
      </c>
      <c r="D55" s="149">
        <v>3.87</v>
      </c>
      <c r="E55" s="149">
        <f t="shared" si="0"/>
        <v>49</v>
      </c>
    </row>
    <row r="56" spans="1:5" x14ac:dyDescent="0.2">
      <c r="A56" s="149" t="s">
        <v>469</v>
      </c>
      <c r="B56" s="149">
        <v>0.74</v>
      </c>
      <c r="C56" s="149">
        <v>2.93</v>
      </c>
      <c r="D56" s="149">
        <v>3.92</v>
      </c>
      <c r="E56" s="149">
        <f t="shared" si="0"/>
        <v>50</v>
      </c>
    </row>
    <row r="57" spans="1:5" x14ac:dyDescent="0.2">
      <c r="A57" s="149" t="s">
        <v>464</v>
      </c>
      <c r="B57" s="149">
        <v>0.85</v>
      </c>
      <c r="C57" s="149">
        <v>2.95</v>
      </c>
      <c r="D57" s="149">
        <v>3.97</v>
      </c>
      <c r="E57" s="149">
        <f t="shared" si="0"/>
        <v>51</v>
      </c>
    </row>
    <row r="58" spans="1:5" x14ac:dyDescent="0.2">
      <c r="A58" s="149" t="s">
        <v>473</v>
      </c>
      <c r="B58" s="149">
        <v>0.15</v>
      </c>
      <c r="C58" s="149">
        <v>2.97</v>
      </c>
      <c r="D58" s="149">
        <v>4.08</v>
      </c>
      <c r="E58" s="149">
        <f t="shared" si="0"/>
        <v>52</v>
      </c>
    </row>
    <row r="59" spans="1:5" x14ac:dyDescent="0.2">
      <c r="A59" s="149" t="s">
        <v>472</v>
      </c>
      <c r="B59" s="149">
        <v>0.42</v>
      </c>
      <c r="C59" s="149">
        <v>3.3</v>
      </c>
      <c r="D59" s="149">
        <v>4.1500000000000004</v>
      </c>
      <c r="E59" s="149">
        <f t="shared" si="0"/>
        <v>53</v>
      </c>
    </row>
    <row r="60" spans="1:5" x14ac:dyDescent="0.2">
      <c r="A60" s="149" t="s">
        <v>470</v>
      </c>
      <c r="B60" s="149">
        <v>0.76</v>
      </c>
      <c r="C60" s="149">
        <v>3.64</v>
      </c>
      <c r="D60" s="149">
        <v>4.2300000000000004</v>
      </c>
      <c r="E60" s="149">
        <f t="shared" si="0"/>
        <v>54</v>
      </c>
    </row>
    <row r="61" spans="1:5" x14ac:dyDescent="0.2">
      <c r="A61" s="149" t="s">
        <v>471</v>
      </c>
      <c r="B61" s="149">
        <v>0.45</v>
      </c>
      <c r="C61" s="149">
        <v>3.43</v>
      </c>
      <c r="D61" s="149">
        <v>4.32</v>
      </c>
      <c r="E61" s="149">
        <f t="shared" si="0"/>
        <v>55</v>
      </c>
    </row>
    <row r="64" spans="1:5" x14ac:dyDescent="0.2">
      <c r="A64" s="149" t="s">
        <v>123</v>
      </c>
      <c r="B64" s="149">
        <v>0</v>
      </c>
      <c r="D64" s="149">
        <v>2.97</v>
      </c>
    </row>
    <row r="65" spans="2:4" x14ac:dyDescent="0.2">
      <c r="B65" s="149">
        <v>1</v>
      </c>
      <c r="D65" s="149">
        <v>2.97</v>
      </c>
    </row>
  </sheetData>
  <autoFilter ref="A6:E6">
    <sortState ref="A7:E62">
      <sortCondition ref="E6"/>
    </sortState>
  </autoFilter>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FF0000"/>
  </sheetPr>
  <dimension ref="A1:I10"/>
  <sheetViews>
    <sheetView workbookViewId="0">
      <selection activeCell="A2" sqref="A2"/>
    </sheetView>
  </sheetViews>
  <sheetFormatPr baseColWidth="10" defaultColWidth="11.42578125" defaultRowHeight="12.75" x14ac:dyDescent="0.2"/>
  <cols>
    <col min="1" max="16384" width="11.42578125" style="45"/>
  </cols>
  <sheetData>
    <row r="1" spans="1:9" ht="15" x14ac:dyDescent="0.25">
      <c r="A1" s="1" t="s">
        <v>1149</v>
      </c>
      <c r="H1" s="330" t="s">
        <v>133</v>
      </c>
      <c r="I1" s="330"/>
    </row>
    <row r="2" spans="1:9" x14ac:dyDescent="0.2">
      <c r="A2" s="36" t="s">
        <v>192</v>
      </c>
    </row>
    <row r="6" spans="1:9" x14ac:dyDescent="0.2">
      <c r="C6" s="189" t="s">
        <v>193</v>
      </c>
      <c r="D6" s="189" t="s">
        <v>194</v>
      </c>
      <c r="E6" s="189" t="s">
        <v>195</v>
      </c>
    </row>
    <row r="7" spans="1:9" x14ac:dyDescent="0.2">
      <c r="A7" s="349">
        <v>2019</v>
      </c>
      <c r="B7" s="244" t="s">
        <v>700</v>
      </c>
      <c r="C7" s="48">
        <f>'F29'!I41</f>
        <v>20.5133350906628</v>
      </c>
      <c r="D7" s="48">
        <f>'F30'!I41</f>
        <v>21.921242257959516</v>
      </c>
      <c r="E7" s="185">
        <f>'F31'!I41</f>
        <v>21.531442861600244</v>
      </c>
    </row>
    <row r="8" spans="1:9" x14ac:dyDescent="0.2">
      <c r="A8" s="349"/>
      <c r="B8" s="244" t="s">
        <v>776</v>
      </c>
      <c r="C8" s="48">
        <f>'F29'!I42</f>
        <v>20.339340650305029</v>
      </c>
      <c r="D8" s="48">
        <f>'F30'!I42</f>
        <v>21.711434564769469</v>
      </c>
      <c r="E8" s="185">
        <f>'F31'!I42</f>
        <v>21.317632746693359</v>
      </c>
    </row>
    <row r="9" spans="1:9" x14ac:dyDescent="0.2">
      <c r="B9" s="45" t="s">
        <v>132</v>
      </c>
      <c r="C9" s="124">
        <f>C8/C7-1</f>
        <v>-8.4820161903838009E-3</v>
      </c>
      <c r="D9" s="124">
        <f>D8/D7-1</f>
        <v>-9.57097644016347E-3</v>
      </c>
      <c r="E9" s="124">
        <f>E8/E7-1</f>
        <v>-9.9301340965031182E-3</v>
      </c>
    </row>
    <row r="10" spans="1:9" x14ac:dyDescent="0.2">
      <c r="B10" s="45" t="s">
        <v>196</v>
      </c>
      <c r="C10" s="48">
        <f>C8-C7</f>
        <v>-0.17399444035777023</v>
      </c>
      <c r="D10" s="48">
        <f>D8-D7</f>
        <v>-0.20980769319004722</v>
      </c>
      <c r="E10" s="48">
        <f>E8-E7</f>
        <v>-0.21381011490688451</v>
      </c>
    </row>
  </sheetData>
  <mergeCells count="2">
    <mergeCell ref="A7:A8"/>
    <mergeCell ref="H1:I1"/>
  </mergeCells>
  <hyperlinks>
    <hyperlink ref="H1:I1" location="Index!A1" display="Regresar al Índic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FF0000"/>
  </sheetPr>
  <dimension ref="A1:J46"/>
  <sheetViews>
    <sheetView workbookViewId="0">
      <selection activeCell="A2" sqref="A2"/>
    </sheetView>
  </sheetViews>
  <sheetFormatPr baseColWidth="10" defaultColWidth="11.42578125" defaultRowHeight="12.75" x14ac:dyDescent="0.2"/>
  <cols>
    <col min="1" max="16384" width="11.42578125" style="45"/>
  </cols>
  <sheetData>
    <row r="1" spans="1:10" ht="15" x14ac:dyDescent="0.25">
      <c r="A1" s="1" t="s">
        <v>1150</v>
      </c>
      <c r="H1" s="330" t="s">
        <v>133</v>
      </c>
      <c r="I1" s="330"/>
    </row>
    <row r="2" spans="1:10" x14ac:dyDescent="0.2">
      <c r="A2" s="36" t="s">
        <v>192</v>
      </c>
    </row>
    <row r="6" spans="1:10" x14ac:dyDescent="0.2">
      <c r="F6" s="350" t="s">
        <v>193</v>
      </c>
      <c r="G6" s="350"/>
      <c r="I6" s="45" t="s">
        <v>197</v>
      </c>
    </row>
    <row r="7" spans="1:10" ht="51" x14ac:dyDescent="0.2">
      <c r="C7" s="190" t="s">
        <v>198</v>
      </c>
      <c r="D7" s="190" t="s">
        <v>199</v>
      </c>
      <c r="F7" s="45" t="s">
        <v>101</v>
      </c>
      <c r="G7" s="45" t="s">
        <v>123</v>
      </c>
      <c r="I7" s="45" t="s">
        <v>101</v>
      </c>
      <c r="J7" s="45" t="s">
        <v>123</v>
      </c>
    </row>
    <row r="8" spans="1:10" x14ac:dyDescent="0.2">
      <c r="A8" s="350">
        <v>2017</v>
      </c>
      <c r="B8" s="45" t="s">
        <v>135</v>
      </c>
      <c r="C8" s="48">
        <v>93.6</v>
      </c>
      <c r="D8" s="45">
        <f t="shared" ref="D8:D41" si="0">C8/$C$42</f>
        <v>0.88846701471286194</v>
      </c>
      <c r="F8" s="48">
        <v>16.45715030579569</v>
      </c>
      <c r="G8" s="48">
        <v>16.008215252259149</v>
      </c>
      <c r="I8" s="48">
        <f>F8/D8</f>
        <v>18.523085306790339</v>
      </c>
      <c r="J8" s="48">
        <f>G8/D8</f>
        <v>18.017793555828003</v>
      </c>
    </row>
    <row r="9" spans="1:10" x14ac:dyDescent="0.2">
      <c r="A9" s="350"/>
      <c r="B9" s="45" t="s">
        <v>136</v>
      </c>
      <c r="C9" s="48">
        <v>94.14</v>
      </c>
      <c r="D9" s="45">
        <f t="shared" si="0"/>
        <v>0.89359278595158997</v>
      </c>
      <c r="F9" s="48">
        <v>16.446951374512938</v>
      </c>
      <c r="G9" s="48">
        <v>15.93535324941981</v>
      </c>
      <c r="I9" s="48">
        <f t="shared" ref="I9:I38" si="1">F9/D9</f>
        <v>18.405420940141681</v>
      </c>
      <c r="J9" s="48">
        <f t="shared" ref="J9:J36" si="2">G9/D9</f>
        <v>17.832902749377279</v>
      </c>
    </row>
    <row r="10" spans="1:10" x14ac:dyDescent="0.2">
      <c r="A10" s="350"/>
      <c r="B10" s="45" t="s">
        <v>137</v>
      </c>
      <c r="C10" s="48">
        <v>94.72</v>
      </c>
      <c r="D10" s="45">
        <f t="shared" si="0"/>
        <v>0.89909824394874227</v>
      </c>
      <c r="F10" s="48">
        <v>16.355813066308428</v>
      </c>
      <c r="G10" s="48">
        <v>15.79049058382871</v>
      </c>
      <c r="I10" s="48">
        <f t="shared" si="1"/>
        <v>18.191352476093677</v>
      </c>
      <c r="J10" s="48">
        <f t="shared" si="2"/>
        <v>17.562586391536684</v>
      </c>
    </row>
    <row r="11" spans="1:10" x14ac:dyDescent="0.2">
      <c r="A11" s="350"/>
      <c r="B11" s="45" t="s">
        <v>138</v>
      </c>
      <c r="C11" s="48">
        <v>94.84</v>
      </c>
      <c r="D11" s="45">
        <f t="shared" si="0"/>
        <v>0.90023730422401527</v>
      </c>
      <c r="F11" s="48">
        <v>16.357008001072579</v>
      </c>
      <c r="G11" s="48">
        <v>15.785376172884069</v>
      </c>
      <c r="I11" s="48">
        <f t="shared" si="1"/>
        <v>18.169662514898736</v>
      </c>
      <c r="J11" s="48">
        <f t="shared" si="2"/>
        <v>17.534683464923415</v>
      </c>
    </row>
    <row r="12" spans="1:10" x14ac:dyDescent="0.2">
      <c r="A12" s="350"/>
      <c r="B12" s="45" t="s">
        <v>139</v>
      </c>
      <c r="C12" s="48">
        <v>94.73</v>
      </c>
      <c r="D12" s="45">
        <f t="shared" si="0"/>
        <v>0.8991931656383485</v>
      </c>
      <c r="F12" s="48">
        <v>16.24080758702333</v>
      </c>
      <c r="G12" s="48">
        <v>15.687099062837209</v>
      </c>
      <c r="I12" s="48">
        <f t="shared" si="1"/>
        <v>18.061533614408397</v>
      </c>
      <c r="J12" s="48">
        <f t="shared" si="2"/>
        <v>17.445749881451491</v>
      </c>
    </row>
    <row r="13" spans="1:10" x14ac:dyDescent="0.2">
      <c r="A13" s="350"/>
      <c r="B13" s="45" t="s">
        <v>140</v>
      </c>
      <c r="C13" s="48">
        <v>94.96</v>
      </c>
      <c r="D13" s="45">
        <f t="shared" si="0"/>
        <v>0.90137636449928804</v>
      </c>
      <c r="F13" s="48">
        <v>16.120024705872432</v>
      </c>
      <c r="G13" s="48">
        <v>15.58418368120987</v>
      </c>
      <c r="I13" s="48">
        <f t="shared" si="1"/>
        <v>17.883788992877641</v>
      </c>
      <c r="J13" s="48">
        <f t="shared" si="2"/>
        <v>17.289319195613519</v>
      </c>
    </row>
    <row r="14" spans="1:10" x14ac:dyDescent="0.2">
      <c r="A14" s="350"/>
      <c r="B14" s="45" t="s">
        <v>141</v>
      </c>
      <c r="C14" s="48">
        <v>95.32</v>
      </c>
      <c r="D14" s="45">
        <f t="shared" si="0"/>
        <v>0.90479354532510681</v>
      </c>
      <c r="F14" s="48">
        <v>16.030158232105581</v>
      </c>
      <c r="G14" s="48">
        <v>15.500057851454351</v>
      </c>
      <c r="I14" s="48">
        <f t="shared" si="1"/>
        <v>17.716923727993315</v>
      </c>
      <c r="J14" s="48">
        <f t="shared" si="2"/>
        <v>17.131043796167813</v>
      </c>
    </row>
    <row r="15" spans="1:10" x14ac:dyDescent="0.2">
      <c r="A15" s="350"/>
      <c r="B15" s="45" t="s">
        <v>142</v>
      </c>
      <c r="C15" s="48">
        <v>95.79</v>
      </c>
      <c r="D15" s="45">
        <f t="shared" si="0"/>
        <v>0.90925486473659245</v>
      </c>
      <c r="F15" s="48">
        <v>16.092096789213219</v>
      </c>
      <c r="G15" s="48">
        <v>15.56656301695371</v>
      </c>
      <c r="I15" s="48">
        <f t="shared" si="1"/>
        <v>17.698114591748745</v>
      </c>
      <c r="J15" s="48">
        <f t="shared" si="2"/>
        <v>17.120131682180531</v>
      </c>
    </row>
    <row r="16" spans="1:10" x14ac:dyDescent="0.2">
      <c r="A16" s="350"/>
      <c r="B16" s="45" t="s">
        <v>143</v>
      </c>
      <c r="C16" s="48">
        <v>96.09</v>
      </c>
      <c r="D16" s="45">
        <f t="shared" si="0"/>
        <v>0.91210251542477461</v>
      </c>
      <c r="F16" s="48">
        <v>16.314470781120761</v>
      </c>
      <c r="G16" s="48">
        <v>15.78703744050472</v>
      </c>
      <c r="I16" s="48">
        <f t="shared" si="1"/>
        <v>17.886663511198584</v>
      </c>
      <c r="J16" s="48">
        <f t="shared" si="2"/>
        <v>17.308402480561686</v>
      </c>
    </row>
    <row r="17" spans="1:10" x14ac:dyDescent="0.2">
      <c r="A17" s="350"/>
      <c r="B17" s="45" t="s">
        <v>144</v>
      </c>
      <c r="C17" s="48">
        <v>96.7</v>
      </c>
      <c r="D17" s="45">
        <f t="shared" si="0"/>
        <v>0.91789273849074526</v>
      </c>
      <c r="F17" s="48">
        <v>16.442668535004071</v>
      </c>
      <c r="G17" s="48">
        <v>15.921052854979671</v>
      </c>
      <c r="I17" s="48">
        <f t="shared" si="1"/>
        <v>17.913496692478578</v>
      </c>
      <c r="J17" s="48">
        <f t="shared" si="2"/>
        <v>17.345221491955616</v>
      </c>
    </row>
    <row r="18" spans="1:10" x14ac:dyDescent="0.2">
      <c r="A18" s="350"/>
      <c r="B18" s="45" t="s">
        <v>145</v>
      </c>
      <c r="C18" s="48">
        <v>97.7</v>
      </c>
      <c r="D18" s="45">
        <f t="shared" si="0"/>
        <v>0.92738490745135271</v>
      </c>
      <c r="F18" s="48">
        <v>16.52242320652207</v>
      </c>
      <c r="G18" s="48">
        <v>16.020247595072899</v>
      </c>
      <c r="I18" s="48">
        <f t="shared" si="1"/>
        <v>17.816144163839304</v>
      </c>
      <c r="J18" s="48">
        <f t="shared" si="2"/>
        <v>17.274647739415862</v>
      </c>
    </row>
    <row r="19" spans="1:10" x14ac:dyDescent="0.2">
      <c r="A19" s="350"/>
      <c r="B19" s="45" t="s">
        <v>146</v>
      </c>
      <c r="C19" s="48">
        <v>98.27</v>
      </c>
      <c r="D19" s="45">
        <f t="shared" si="0"/>
        <v>0.93279544375889889</v>
      </c>
      <c r="F19" s="48">
        <v>16.667992235493141</v>
      </c>
      <c r="G19" s="48">
        <v>16.162385422807169</v>
      </c>
      <c r="I19" s="48">
        <f t="shared" si="1"/>
        <v>17.86886111742345</v>
      </c>
      <c r="J19" s="48">
        <f t="shared" si="2"/>
        <v>17.326827152668518</v>
      </c>
    </row>
    <row r="20" spans="1:10" x14ac:dyDescent="0.2">
      <c r="A20" s="350">
        <v>2018</v>
      </c>
      <c r="B20" s="45" t="s">
        <v>135</v>
      </c>
      <c r="C20" s="48">
        <v>98.79</v>
      </c>
      <c r="D20" s="45">
        <f t="shared" si="0"/>
        <v>0.93773137161841491</v>
      </c>
      <c r="F20" s="48">
        <v>17.273263893561172</v>
      </c>
      <c r="G20" s="48">
        <v>16.69942026318212</v>
      </c>
      <c r="I20" s="48">
        <f t="shared" si="1"/>
        <v>18.420268763910002</v>
      </c>
      <c r="J20" s="48">
        <f t="shared" si="2"/>
        <v>17.808319918273469</v>
      </c>
    </row>
    <row r="21" spans="1:10" x14ac:dyDescent="0.2">
      <c r="A21" s="350"/>
      <c r="B21" s="45" t="s">
        <v>136</v>
      </c>
      <c r="C21" s="48">
        <v>99.17</v>
      </c>
      <c r="D21" s="45">
        <f t="shared" si="0"/>
        <v>0.94133839582344569</v>
      </c>
      <c r="F21" s="48">
        <v>18.066223187695499</v>
      </c>
      <c r="G21" s="48">
        <v>17.343367899060691</v>
      </c>
      <c r="I21" s="48">
        <f t="shared" si="1"/>
        <v>19.192060228130693</v>
      </c>
      <c r="J21" s="48">
        <f t="shared" si="2"/>
        <v>18.424158598024036</v>
      </c>
    </row>
    <row r="22" spans="1:10" x14ac:dyDescent="0.2">
      <c r="A22" s="350"/>
      <c r="B22" s="45" t="s">
        <v>137</v>
      </c>
      <c r="C22" s="48">
        <v>99.49</v>
      </c>
      <c r="D22" s="45">
        <f t="shared" si="0"/>
        <v>0.94437588989084009</v>
      </c>
      <c r="F22" s="48">
        <v>18.32491618863148</v>
      </c>
      <c r="G22" s="48">
        <v>17.58040862833948</v>
      </c>
      <c r="I22" s="48">
        <f t="shared" si="1"/>
        <v>19.404260935494285</v>
      </c>
      <c r="J22" s="48">
        <f t="shared" si="2"/>
        <v>18.615901588054722</v>
      </c>
    </row>
    <row r="23" spans="1:10" x14ac:dyDescent="0.2">
      <c r="A23" s="350"/>
      <c r="B23" s="45" t="s">
        <v>138</v>
      </c>
      <c r="C23" s="48">
        <v>99.15</v>
      </c>
      <c r="D23" s="45">
        <f t="shared" si="0"/>
        <v>0.94114855244423357</v>
      </c>
      <c r="F23" s="48">
        <v>18.411042898729971</v>
      </c>
      <c r="G23" s="48">
        <v>17.67719537564297</v>
      </c>
      <c r="I23" s="48">
        <f t="shared" si="1"/>
        <v>19.562313357349492</v>
      </c>
      <c r="J23" s="48">
        <f t="shared" si="2"/>
        <v>18.782577234735115</v>
      </c>
    </row>
    <row r="24" spans="1:10" x14ac:dyDescent="0.2">
      <c r="A24" s="350"/>
      <c r="B24" s="45" t="s">
        <v>139</v>
      </c>
      <c r="C24" s="48">
        <v>98.99</v>
      </c>
      <c r="D24" s="45">
        <f t="shared" si="0"/>
        <v>0.93962980541053631</v>
      </c>
      <c r="F24" s="48">
        <v>18.638797392262781</v>
      </c>
      <c r="G24" s="48">
        <v>17.83530692248366</v>
      </c>
      <c r="I24" s="48">
        <f t="shared" si="1"/>
        <v>19.836319883572926</v>
      </c>
      <c r="J24" s="48">
        <f t="shared" si="2"/>
        <v>18.981206023675661</v>
      </c>
    </row>
    <row r="25" spans="1:10" x14ac:dyDescent="0.2">
      <c r="A25" s="350"/>
      <c r="B25" s="45" t="s">
        <v>140</v>
      </c>
      <c r="C25" s="48">
        <v>99.38</v>
      </c>
      <c r="D25" s="45">
        <f t="shared" si="0"/>
        <v>0.94333175130517322</v>
      </c>
      <c r="F25" s="48">
        <v>18.936702882444571</v>
      </c>
      <c r="G25" s="48">
        <v>18.09170727825127</v>
      </c>
      <c r="I25" s="48">
        <f t="shared" si="1"/>
        <v>20.074277004080656</v>
      </c>
      <c r="J25" s="48">
        <f t="shared" si="2"/>
        <v>19.178520444392952</v>
      </c>
    </row>
    <row r="26" spans="1:10" x14ac:dyDescent="0.2">
      <c r="A26" s="350"/>
      <c r="B26" s="45" t="s">
        <v>141</v>
      </c>
      <c r="C26" s="48">
        <v>99.91</v>
      </c>
      <c r="D26" s="45">
        <f t="shared" si="0"/>
        <v>0.94836260085429525</v>
      </c>
      <c r="F26" s="48">
        <v>19.21562325183405</v>
      </c>
      <c r="G26" s="48">
        <v>18.455215534054279</v>
      </c>
      <c r="I26" s="48">
        <f t="shared" si="1"/>
        <v>20.261894801128186</v>
      </c>
      <c r="J26" s="48">
        <f t="shared" si="2"/>
        <v>19.460083640402544</v>
      </c>
    </row>
    <row r="27" spans="1:10" x14ac:dyDescent="0.2">
      <c r="A27" s="350"/>
      <c r="B27" s="45" t="s">
        <v>142</v>
      </c>
      <c r="C27" s="48">
        <v>100.49</v>
      </c>
      <c r="D27" s="45">
        <f t="shared" si="0"/>
        <v>0.95386805885144754</v>
      </c>
      <c r="F27" s="48">
        <v>19.629370691889971</v>
      </c>
      <c r="G27" s="48">
        <v>18.97184779145589</v>
      </c>
      <c r="I27" s="48">
        <f t="shared" si="1"/>
        <v>20.578706362728713</v>
      </c>
      <c r="J27" s="48">
        <f t="shared" si="2"/>
        <v>19.889383668323994</v>
      </c>
    </row>
    <row r="28" spans="1:10" x14ac:dyDescent="0.2">
      <c r="A28" s="350"/>
      <c r="B28" s="45" t="s">
        <v>143</v>
      </c>
      <c r="C28" s="48">
        <v>100.92</v>
      </c>
      <c r="D28" s="45">
        <f t="shared" si="0"/>
        <v>0.95794969150450882</v>
      </c>
      <c r="F28" s="48">
        <v>19.89087048150806</v>
      </c>
      <c r="G28" s="48">
        <v>19.22763573900874</v>
      </c>
      <c r="I28" s="48">
        <f t="shared" si="1"/>
        <v>20.76400322262063</v>
      </c>
      <c r="J28" s="48">
        <f t="shared" si="2"/>
        <v>20.071655024817385</v>
      </c>
    </row>
    <row r="29" spans="1:10" x14ac:dyDescent="0.2">
      <c r="A29" s="350"/>
      <c r="B29" s="45" t="s">
        <v>144</v>
      </c>
      <c r="C29" s="48">
        <v>101.44</v>
      </c>
      <c r="D29" s="45">
        <f t="shared" si="0"/>
        <v>0.96288561936402473</v>
      </c>
      <c r="F29" s="48">
        <v>20.131480817943778</v>
      </c>
      <c r="G29" s="48">
        <v>19.429639852748309</v>
      </c>
      <c r="I29" s="48">
        <f t="shared" si="1"/>
        <v>20.90744779347769</v>
      </c>
      <c r="J29" s="48">
        <f t="shared" si="2"/>
        <v>20.178554401488903</v>
      </c>
    </row>
    <row r="30" spans="1:10" x14ac:dyDescent="0.2">
      <c r="A30" s="350"/>
      <c r="B30" s="45" t="s">
        <v>145</v>
      </c>
      <c r="C30" s="48">
        <v>102.3</v>
      </c>
      <c r="D30" s="45">
        <f t="shared" si="0"/>
        <v>0.97104888467014716</v>
      </c>
      <c r="F30" s="48">
        <v>20.18085934992143</v>
      </c>
      <c r="G30" s="48">
        <v>19.421190258883321</v>
      </c>
      <c r="I30" s="48">
        <f t="shared" si="1"/>
        <v>20.782536974723584</v>
      </c>
      <c r="J30" s="48">
        <f t="shared" si="2"/>
        <v>20.000218902965376</v>
      </c>
    </row>
    <row r="31" spans="1:10" x14ac:dyDescent="0.2">
      <c r="A31" s="350"/>
      <c r="B31" s="45" t="s">
        <v>146</v>
      </c>
      <c r="C31" s="48">
        <v>103.02</v>
      </c>
      <c r="D31" s="45">
        <f t="shared" si="0"/>
        <v>0.97788324632178458</v>
      </c>
      <c r="F31" s="48">
        <v>19.967345195496581</v>
      </c>
      <c r="G31" s="48">
        <v>19.19683131478196</v>
      </c>
      <c r="I31" s="48">
        <f t="shared" si="1"/>
        <v>20.418945994424039</v>
      </c>
      <c r="J31" s="48">
        <f t="shared" si="2"/>
        <v>19.631005426250042</v>
      </c>
    </row>
    <row r="32" spans="1:10" x14ac:dyDescent="0.2">
      <c r="A32" s="193">
        <v>2019</v>
      </c>
      <c r="B32" s="45" t="s">
        <v>135</v>
      </c>
      <c r="C32" s="48">
        <v>103.11</v>
      </c>
      <c r="D32" s="45">
        <f t="shared" si="0"/>
        <v>0.97873754152823922</v>
      </c>
      <c r="F32" s="48">
        <v>19.899412159915851</v>
      </c>
      <c r="G32" s="48">
        <v>18.901984817879221</v>
      </c>
      <c r="I32" s="48">
        <f t="shared" si="1"/>
        <v>20.331714392853602</v>
      </c>
      <c r="J32" s="48">
        <f t="shared" si="2"/>
        <v>19.312618568165803</v>
      </c>
    </row>
    <row r="33" spans="1:10" x14ac:dyDescent="0.2">
      <c r="A33" s="193"/>
      <c r="B33" s="45" t="s">
        <v>136</v>
      </c>
      <c r="C33" s="48">
        <v>103.08</v>
      </c>
      <c r="D33" s="45">
        <f t="shared" si="0"/>
        <v>0.97845277645942097</v>
      </c>
      <c r="F33" s="48">
        <v>20.29032876105736</v>
      </c>
      <c r="G33" s="48">
        <v>19.252986463826751</v>
      </c>
      <c r="I33" s="48">
        <f t="shared" si="1"/>
        <v>20.737156916738385</v>
      </c>
      <c r="J33" s="48">
        <f t="shared" si="2"/>
        <v>19.676970546800042</v>
      </c>
    </row>
    <row r="34" spans="1:10" x14ac:dyDescent="0.2">
      <c r="A34" s="193"/>
      <c r="B34" s="45" t="s">
        <v>137</v>
      </c>
      <c r="C34" s="48">
        <v>103.48</v>
      </c>
      <c r="D34" s="45">
        <f t="shared" si="0"/>
        <v>0.98224964404366411</v>
      </c>
      <c r="F34" s="48">
        <v>20.762419289758601</v>
      </c>
      <c r="G34" s="48">
        <v>19.742628409013982</v>
      </c>
      <c r="I34" s="48">
        <f t="shared" si="1"/>
        <v>21.137619561036608</v>
      </c>
      <c r="J34" s="48">
        <f t="shared" si="2"/>
        <v>20.099399911960017</v>
      </c>
    </row>
    <row r="35" spans="1:10" x14ac:dyDescent="0.2">
      <c r="A35" s="193"/>
      <c r="B35" s="45" t="s">
        <v>138</v>
      </c>
      <c r="C35" s="48">
        <v>103.53</v>
      </c>
      <c r="D35" s="45">
        <f t="shared" si="0"/>
        <v>0.98272425249169437</v>
      </c>
      <c r="F35" s="48">
        <v>20.661136745913868</v>
      </c>
      <c r="G35" s="48">
        <v>19.55836850620852</v>
      </c>
      <c r="I35" s="48">
        <f t="shared" si="1"/>
        <v>21.024348074780509</v>
      </c>
      <c r="J35" s="48">
        <f t="shared" si="2"/>
        <v>19.902193780827467</v>
      </c>
    </row>
    <row r="36" spans="1:10" x14ac:dyDescent="0.2">
      <c r="A36" s="193"/>
      <c r="B36" s="45" t="s">
        <v>139</v>
      </c>
      <c r="C36" s="48">
        <v>103.23</v>
      </c>
      <c r="D36" s="45">
        <f t="shared" si="0"/>
        <v>0.97987660180351221</v>
      </c>
      <c r="F36" s="48">
        <v>20.664980707662039</v>
      </c>
      <c r="G36" s="48">
        <v>19.44202751523585</v>
      </c>
      <c r="I36" s="48">
        <f t="shared" si="1"/>
        <v>21.089370508110001</v>
      </c>
      <c r="J36" s="48">
        <f t="shared" si="2"/>
        <v>19.841301934806708</v>
      </c>
    </row>
    <row r="37" spans="1:10" x14ac:dyDescent="0.2">
      <c r="A37" s="193"/>
      <c r="B37" s="45" t="s">
        <v>140</v>
      </c>
      <c r="C37" s="48">
        <v>103.3</v>
      </c>
      <c r="D37" s="45">
        <f t="shared" si="0"/>
        <v>0.98054105363075461</v>
      </c>
      <c r="F37" s="48">
        <v>20.52</v>
      </c>
      <c r="G37" s="48">
        <v>19.329999999999998</v>
      </c>
      <c r="I37" s="48">
        <f t="shared" si="1"/>
        <v>20.927221684414327</v>
      </c>
      <c r="J37" s="48">
        <f>G37/D37</f>
        <v>19.713606001936107</v>
      </c>
    </row>
    <row r="38" spans="1:10" x14ac:dyDescent="0.2">
      <c r="B38" s="45" t="s">
        <v>141</v>
      </c>
      <c r="C38" s="45">
        <v>103.69</v>
      </c>
      <c r="D38" s="45">
        <f t="shared" si="0"/>
        <v>0.98424299952539163</v>
      </c>
      <c r="F38" s="48">
        <v>20.529594427860381</v>
      </c>
      <c r="G38" s="48">
        <v>19.398964016952071</v>
      </c>
      <c r="I38" s="48">
        <f t="shared" si="1"/>
        <v>20.858258009211024</v>
      </c>
      <c r="J38" s="48">
        <f>G38/D38</f>
        <v>19.709527043937705</v>
      </c>
    </row>
    <row r="39" spans="1:10" x14ac:dyDescent="0.2">
      <c r="B39" s="45" t="s">
        <v>142</v>
      </c>
      <c r="C39" s="45">
        <v>103.67</v>
      </c>
      <c r="D39" s="45">
        <f t="shared" si="0"/>
        <v>0.9840531561461795</v>
      </c>
      <c r="F39" s="48">
        <v>20.389455669223999</v>
      </c>
      <c r="G39" s="48">
        <v>19.284820126811201</v>
      </c>
      <c r="I39" s="48">
        <f>F39/D39</f>
        <v>20.719872236449774</v>
      </c>
      <c r="J39" s="48">
        <f>G39/D39</f>
        <v>19.597335780452976</v>
      </c>
    </row>
    <row r="40" spans="1:10" x14ac:dyDescent="0.2">
      <c r="B40" s="45" t="s">
        <v>143</v>
      </c>
      <c r="C40" s="48">
        <v>103.94199999999999</v>
      </c>
      <c r="D40" s="45">
        <f t="shared" si="0"/>
        <v>0.98663502610346465</v>
      </c>
      <c r="F40" s="48">
        <v>20.36998043782004</v>
      </c>
      <c r="G40" s="48">
        <v>19.368649323395129</v>
      </c>
      <c r="I40" s="48">
        <f>F40/D40</f>
        <v>20.645912519716198</v>
      </c>
      <c r="J40" s="48">
        <f t="shared" ref="J40:J42" si="3">G40/D40</f>
        <v>19.631017357946515</v>
      </c>
    </row>
    <row r="41" spans="1:10" x14ac:dyDescent="0.2">
      <c r="B41" s="45" t="s">
        <v>144</v>
      </c>
      <c r="C41" s="48">
        <v>104.503</v>
      </c>
      <c r="D41" s="45">
        <f t="shared" si="0"/>
        <v>0.99196013289036555</v>
      </c>
      <c r="F41" s="48">
        <v>20.34841060255847</v>
      </c>
      <c r="G41" s="48">
        <v>19.327784184716791</v>
      </c>
      <c r="I41" s="48">
        <f t="shared" ref="I41:I42" si="4">F41/D41</f>
        <v>20.5133350906628</v>
      </c>
      <c r="J41" s="48">
        <f t="shared" si="3"/>
        <v>19.484436464598275</v>
      </c>
    </row>
    <row r="42" spans="1:10" x14ac:dyDescent="0.2">
      <c r="B42" s="45" t="s">
        <v>145</v>
      </c>
      <c r="C42" s="45">
        <v>105.35</v>
      </c>
      <c r="D42" s="45">
        <f>C42/$C$42</f>
        <v>1</v>
      </c>
      <c r="F42" s="48">
        <v>20.339340650305029</v>
      </c>
      <c r="G42" s="48">
        <v>19.319981613210182</v>
      </c>
      <c r="I42" s="48">
        <f t="shared" si="4"/>
        <v>20.339340650305029</v>
      </c>
      <c r="J42" s="48">
        <f t="shared" si="3"/>
        <v>19.319981613210182</v>
      </c>
    </row>
    <row r="43" spans="1:10" x14ac:dyDescent="0.2">
      <c r="B43" s="45" t="s">
        <v>146</v>
      </c>
      <c r="F43" s="48">
        <v>0</v>
      </c>
      <c r="G43" s="48">
        <v>0</v>
      </c>
    </row>
    <row r="44" spans="1:10" x14ac:dyDescent="0.2">
      <c r="H44" s="45" t="s">
        <v>200</v>
      </c>
      <c r="I44" s="123">
        <f>I42/I30-1</f>
        <v>-2.1325419748204233E-2</v>
      </c>
      <c r="J44" s="123">
        <f>J42/J30-1</f>
        <v>-3.4011492226934448E-2</v>
      </c>
    </row>
    <row r="45" spans="1:10" x14ac:dyDescent="0.2">
      <c r="H45" s="45" t="s">
        <v>201</v>
      </c>
      <c r="I45" s="187">
        <f>I42-I30</f>
        <v>-0.44319632441855461</v>
      </c>
      <c r="J45" s="187">
        <f>J42-J30</f>
        <v>-0.68023728975519404</v>
      </c>
    </row>
    <row r="46" spans="1:10" x14ac:dyDescent="0.2">
      <c r="H46" s="45" t="s">
        <v>202</v>
      </c>
      <c r="I46" s="351">
        <f>I42-J42</f>
        <v>1.0193590370948478</v>
      </c>
      <c r="J46" s="351"/>
    </row>
  </sheetData>
  <mergeCells count="5">
    <mergeCell ref="F6:G6"/>
    <mergeCell ref="A8:A19"/>
    <mergeCell ref="A20:A31"/>
    <mergeCell ref="I46:J46"/>
    <mergeCell ref="H1:I1"/>
  </mergeCells>
  <hyperlinks>
    <hyperlink ref="H1:I1" location="Index!A1" display="Regresar al Índice"/>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0000"/>
  </sheetPr>
  <dimension ref="A1:J46"/>
  <sheetViews>
    <sheetView workbookViewId="0">
      <selection activeCell="A2" sqref="A2"/>
    </sheetView>
  </sheetViews>
  <sheetFormatPr baseColWidth="10" defaultColWidth="11.42578125" defaultRowHeight="12.75" x14ac:dyDescent="0.2"/>
  <cols>
    <col min="1" max="16384" width="11.42578125" style="45"/>
  </cols>
  <sheetData>
    <row r="1" spans="1:10" ht="15" x14ac:dyDescent="0.25">
      <c r="A1" s="316" t="s">
        <v>1151</v>
      </c>
      <c r="H1" s="330" t="s">
        <v>133</v>
      </c>
      <c r="I1" s="330"/>
    </row>
    <row r="2" spans="1:10" x14ac:dyDescent="0.2">
      <c r="A2" s="36" t="s">
        <v>192</v>
      </c>
    </row>
    <row r="6" spans="1:10" x14ac:dyDescent="0.2">
      <c r="F6" s="45" t="s">
        <v>194</v>
      </c>
      <c r="I6" s="45" t="s">
        <v>203</v>
      </c>
    </row>
    <row r="7" spans="1:10" ht="51" x14ac:dyDescent="0.2">
      <c r="C7" s="190" t="s">
        <v>198</v>
      </c>
      <c r="D7" s="190" t="s">
        <v>199</v>
      </c>
      <c r="F7" s="45" t="s">
        <v>101</v>
      </c>
      <c r="G7" s="45" t="s">
        <v>123</v>
      </c>
      <c r="I7" s="45" t="s">
        <v>101</v>
      </c>
      <c r="J7" s="45" t="s">
        <v>123</v>
      </c>
    </row>
    <row r="8" spans="1:10" x14ac:dyDescent="0.2">
      <c r="A8" s="45">
        <v>2017</v>
      </c>
      <c r="B8" s="45" t="s">
        <v>135</v>
      </c>
      <c r="C8" s="48">
        <f>'F29'!C8</f>
        <v>93.6</v>
      </c>
      <c r="D8" s="45">
        <f t="shared" ref="D8:D41" si="0">C8/$C$42</f>
        <v>0.88846701471286194</v>
      </c>
      <c r="F8" s="48">
        <v>18.306102138199691</v>
      </c>
      <c r="G8" s="48">
        <v>17.816575165940701</v>
      </c>
      <c r="I8" s="48">
        <f>F8/D8</f>
        <v>20.604143806189501</v>
      </c>
      <c r="J8" s="48">
        <f>G8/D8</f>
        <v>20.053164462947144</v>
      </c>
    </row>
    <row r="9" spans="1:10" x14ac:dyDescent="0.2">
      <c r="B9" s="45" t="s">
        <v>136</v>
      </c>
      <c r="C9" s="48">
        <f>'F29'!C9</f>
        <v>94.14</v>
      </c>
      <c r="D9" s="45">
        <f t="shared" si="0"/>
        <v>0.89359278595158997</v>
      </c>
      <c r="F9" s="48">
        <v>18.299669124343431</v>
      </c>
      <c r="G9" s="48">
        <v>17.766765937138711</v>
      </c>
      <c r="I9" s="48">
        <f t="shared" ref="I9:I43" si="1">F9/D9</f>
        <v>20.478756556719571</v>
      </c>
      <c r="J9" s="48">
        <f t="shared" ref="J9:J43" si="2">G9/D9</f>
        <v>19.882396340318284</v>
      </c>
    </row>
    <row r="10" spans="1:10" x14ac:dyDescent="0.2">
      <c r="B10" s="45" t="s">
        <v>137</v>
      </c>
      <c r="C10" s="48">
        <f>'F29'!C10</f>
        <v>94.72</v>
      </c>
      <c r="D10" s="45">
        <f t="shared" si="0"/>
        <v>0.89909824394874227</v>
      </c>
      <c r="F10" s="48">
        <v>18.206164308412308</v>
      </c>
      <c r="G10" s="48">
        <v>17.63900771497514</v>
      </c>
      <c r="I10" s="48">
        <f t="shared" si="1"/>
        <v>20.249360324020657</v>
      </c>
      <c r="J10" s="48">
        <f t="shared" si="2"/>
        <v>19.618554294474567</v>
      </c>
    </row>
    <row r="11" spans="1:10" x14ac:dyDescent="0.2">
      <c r="B11" s="45" t="s">
        <v>138</v>
      </c>
      <c r="C11" s="48">
        <f>'F29'!C11</f>
        <v>94.84</v>
      </c>
      <c r="D11" s="45">
        <f t="shared" si="0"/>
        <v>0.90023730422401527</v>
      </c>
      <c r="F11" s="48">
        <v>18.182238581505541</v>
      </c>
      <c r="G11" s="48">
        <v>17.602752968950661</v>
      </c>
      <c r="I11" s="48">
        <f t="shared" si="1"/>
        <v>20.197161899637372</v>
      </c>
      <c r="J11" s="48">
        <f t="shared" si="2"/>
        <v>19.553458722890678</v>
      </c>
    </row>
    <row r="12" spans="1:10" x14ac:dyDescent="0.2">
      <c r="B12" s="45" t="s">
        <v>139</v>
      </c>
      <c r="C12" s="48">
        <f>'F29'!C12</f>
        <v>94.73</v>
      </c>
      <c r="D12" s="45">
        <f t="shared" si="0"/>
        <v>0.8991931656383485</v>
      </c>
      <c r="F12" s="48">
        <v>18.110046940986429</v>
      </c>
      <c r="G12" s="48">
        <v>17.533792843557311</v>
      </c>
      <c r="I12" s="48">
        <f t="shared" si="1"/>
        <v>20.140329834613322</v>
      </c>
      <c r="J12" s="48">
        <f t="shared" si="2"/>
        <v>19.499472987108227</v>
      </c>
    </row>
    <row r="13" spans="1:10" x14ac:dyDescent="0.2">
      <c r="B13" s="45" t="s">
        <v>140</v>
      </c>
      <c r="C13" s="48">
        <f>'F29'!C13</f>
        <v>94.96</v>
      </c>
      <c r="D13" s="45">
        <f t="shared" si="0"/>
        <v>0.90137636449928804</v>
      </c>
      <c r="F13" s="48">
        <v>17.981130481699161</v>
      </c>
      <c r="G13" s="48">
        <v>17.40812512323572</v>
      </c>
      <c r="I13" s="48">
        <f t="shared" si="1"/>
        <v>19.94852670858263</v>
      </c>
      <c r="J13" s="48">
        <f t="shared" si="2"/>
        <v>19.312826260877035</v>
      </c>
    </row>
    <row r="14" spans="1:10" x14ac:dyDescent="0.2">
      <c r="B14" s="45" t="s">
        <v>141</v>
      </c>
      <c r="C14" s="48">
        <f>'F29'!C14</f>
        <v>95.32</v>
      </c>
      <c r="D14" s="45">
        <f t="shared" si="0"/>
        <v>0.90479354532510681</v>
      </c>
      <c r="F14" s="48">
        <v>17.880862914360609</v>
      </c>
      <c r="G14" s="48">
        <v>17.314124660332791</v>
      </c>
      <c r="I14" s="48">
        <f t="shared" si="1"/>
        <v>19.762367897900653</v>
      </c>
      <c r="J14" s="48">
        <f t="shared" si="2"/>
        <v>19.135994890537763</v>
      </c>
    </row>
    <row r="15" spans="1:10" x14ac:dyDescent="0.2">
      <c r="B15" s="45" t="s">
        <v>142</v>
      </c>
      <c r="C15" s="48">
        <f>'F29'!C15</f>
        <v>95.79</v>
      </c>
      <c r="D15" s="45">
        <f t="shared" si="0"/>
        <v>0.90925486473659245</v>
      </c>
      <c r="F15" s="48">
        <v>17.956493885412069</v>
      </c>
      <c r="G15" s="48">
        <v>17.390421177440579</v>
      </c>
      <c r="I15" s="48">
        <f t="shared" si="1"/>
        <v>19.748581593362157</v>
      </c>
      <c r="J15" s="48">
        <f t="shared" si="2"/>
        <v>19.126013895431306</v>
      </c>
    </row>
    <row r="16" spans="1:10" x14ac:dyDescent="0.2">
      <c r="B16" s="45" t="s">
        <v>143</v>
      </c>
      <c r="C16" s="48">
        <f>'F29'!C16</f>
        <v>96.09</v>
      </c>
      <c r="D16" s="45">
        <f t="shared" si="0"/>
        <v>0.91210251542477461</v>
      </c>
      <c r="F16" s="48">
        <v>18.205151681634089</v>
      </c>
      <c r="G16" s="48">
        <v>17.635991301654428</v>
      </c>
      <c r="I16" s="48">
        <f t="shared" si="1"/>
        <v>19.959545526695297</v>
      </c>
      <c r="J16" s="48">
        <f t="shared" si="2"/>
        <v>19.335536305851743</v>
      </c>
    </row>
    <row r="17" spans="1:10" x14ac:dyDescent="0.2">
      <c r="B17" s="45" t="s">
        <v>144</v>
      </c>
      <c r="C17" s="48">
        <f>'F29'!C17</f>
        <v>96.7</v>
      </c>
      <c r="D17" s="45">
        <f t="shared" si="0"/>
        <v>0.91789273849074526</v>
      </c>
      <c r="F17" s="48">
        <v>18.29621887868835</v>
      </c>
      <c r="G17" s="48">
        <v>17.73922445849993</v>
      </c>
      <c r="I17" s="48">
        <f t="shared" si="1"/>
        <v>19.932850660494491</v>
      </c>
      <c r="J17" s="48">
        <f t="shared" si="2"/>
        <v>19.326032023815589</v>
      </c>
    </row>
    <row r="18" spans="1:10" x14ac:dyDescent="0.2">
      <c r="B18" s="45" t="s">
        <v>145</v>
      </c>
      <c r="C18" s="48">
        <f>'F29'!C18</f>
        <v>97.7</v>
      </c>
      <c r="D18" s="45">
        <f t="shared" si="0"/>
        <v>0.92738490745135271</v>
      </c>
      <c r="F18" s="48">
        <v>18.397297485296761</v>
      </c>
      <c r="G18" s="48">
        <v>17.85194569884645</v>
      </c>
      <c r="I18" s="48">
        <f t="shared" si="1"/>
        <v>19.837822825752443</v>
      </c>
      <c r="J18" s="48">
        <f t="shared" si="2"/>
        <v>19.249769492051929</v>
      </c>
    </row>
    <row r="19" spans="1:10" x14ac:dyDescent="0.2">
      <c r="B19" s="45" t="s">
        <v>146</v>
      </c>
      <c r="C19" s="48">
        <f>'F29'!C19</f>
        <v>98.27</v>
      </c>
      <c r="D19" s="45">
        <f t="shared" si="0"/>
        <v>0.93279544375889889</v>
      </c>
      <c r="F19" s="48">
        <v>18.52217091201053</v>
      </c>
      <c r="G19" s="48">
        <v>17.975086547157549</v>
      </c>
      <c r="I19" s="48">
        <f t="shared" si="1"/>
        <v>19.856626697672834</v>
      </c>
      <c r="J19" s="48">
        <f t="shared" si="2"/>
        <v>19.270126872321644</v>
      </c>
    </row>
    <row r="20" spans="1:10" x14ac:dyDescent="0.2">
      <c r="A20" s="45">
        <v>2018</v>
      </c>
      <c r="B20" s="45" t="s">
        <v>135</v>
      </c>
      <c r="C20" s="48">
        <f>'F29'!C20</f>
        <v>98.79</v>
      </c>
      <c r="D20" s="45">
        <f t="shared" si="0"/>
        <v>0.93773137161841491</v>
      </c>
      <c r="F20" s="48">
        <v>19.01420576953285</v>
      </c>
      <c r="G20" s="48">
        <v>18.445137838992469</v>
      </c>
      <c r="I20" s="48">
        <f t="shared" si="1"/>
        <v>20.276815242638786</v>
      </c>
      <c r="J20" s="48">
        <f t="shared" si="2"/>
        <v>19.669959219939837</v>
      </c>
    </row>
    <row r="21" spans="1:10" x14ac:dyDescent="0.2">
      <c r="B21" s="45" t="s">
        <v>136</v>
      </c>
      <c r="C21" s="48">
        <f>'F29'!C21</f>
        <v>99.17</v>
      </c>
      <c r="D21" s="45">
        <f t="shared" si="0"/>
        <v>0.94133839582344569</v>
      </c>
      <c r="F21" s="48">
        <v>19.656221417465229</v>
      </c>
      <c r="G21" s="48">
        <v>18.98486838162108</v>
      </c>
      <c r="I21" s="48">
        <f t="shared" si="1"/>
        <v>20.881142748108921</v>
      </c>
      <c r="J21" s="48">
        <f t="shared" si="2"/>
        <v>20.167952848681868</v>
      </c>
    </row>
    <row r="22" spans="1:10" x14ac:dyDescent="0.2">
      <c r="B22" s="45" t="s">
        <v>137</v>
      </c>
      <c r="C22" s="48">
        <f>'F29'!C22</f>
        <v>99.49</v>
      </c>
      <c r="D22" s="45">
        <f t="shared" si="0"/>
        <v>0.94437588989084009</v>
      </c>
      <c r="F22" s="48">
        <v>19.829739709443071</v>
      </c>
      <c r="G22" s="48">
        <v>19.150913654052339</v>
      </c>
      <c r="I22" s="48">
        <f t="shared" si="1"/>
        <v>20.997719151571289</v>
      </c>
      <c r="J22" s="48">
        <f t="shared" si="2"/>
        <v>20.278909975418774</v>
      </c>
    </row>
    <row r="23" spans="1:10" x14ac:dyDescent="0.2">
      <c r="B23" s="45" t="s">
        <v>138</v>
      </c>
      <c r="C23" s="48">
        <f>'F29'!C23</f>
        <v>99.15</v>
      </c>
      <c r="D23" s="45">
        <f t="shared" si="0"/>
        <v>0.94114855244423357</v>
      </c>
      <c r="F23" s="48">
        <v>19.887238776161102</v>
      </c>
      <c r="G23" s="48">
        <v>19.225725352202591</v>
      </c>
      <c r="I23" s="48">
        <f t="shared" si="1"/>
        <v>21.130818003717316</v>
      </c>
      <c r="J23" s="48">
        <f t="shared" si="2"/>
        <v>20.427939141246021</v>
      </c>
    </row>
    <row r="24" spans="1:10" x14ac:dyDescent="0.2">
      <c r="B24" s="45" t="s">
        <v>139</v>
      </c>
      <c r="C24" s="48">
        <f>'F29'!C24</f>
        <v>98.99</v>
      </c>
      <c r="D24" s="45">
        <f t="shared" si="0"/>
        <v>0.93962980541053631</v>
      </c>
      <c r="F24" s="48">
        <v>20.087501760136021</v>
      </c>
      <c r="G24" s="48">
        <v>19.358831957896651</v>
      </c>
      <c r="I24" s="48">
        <f t="shared" si="1"/>
        <v>21.378101933835033</v>
      </c>
      <c r="J24" s="48">
        <f t="shared" si="2"/>
        <v>20.602615888114073</v>
      </c>
    </row>
    <row r="25" spans="1:10" x14ac:dyDescent="0.2">
      <c r="B25" s="45" t="s">
        <v>140</v>
      </c>
      <c r="C25" s="48">
        <f>'F29'!C25</f>
        <v>99.38</v>
      </c>
      <c r="D25" s="45">
        <f t="shared" si="0"/>
        <v>0.94333175130517322</v>
      </c>
      <c r="F25" s="48">
        <v>20.38399423418506</v>
      </c>
      <c r="G25" s="48">
        <v>19.601901359080799</v>
      </c>
      <c r="I25" s="48">
        <f t="shared" si="1"/>
        <v>21.608510692004387</v>
      </c>
      <c r="J25" s="48">
        <f t="shared" si="2"/>
        <v>20.779435582402517</v>
      </c>
    </row>
    <row r="26" spans="1:10" x14ac:dyDescent="0.2">
      <c r="B26" s="45" t="s">
        <v>141</v>
      </c>
      <c r="C26" s="48">
        <f>'F29'!C26</f>
        <v>99.91</v>
      </c>
      <c r="D26" s="45">
        <f t="shared" si="0"/>
        <v>0.94836260085429525</v>
      </c>
      <c r="F26" s="48">
        <v>20.649160115754459</v>
      </c>
      <c r="G26" s="48">
        <v>19.962905049928491</v>
      </c>
      <c r="I26" s="48">
        <f t="shared" si="1"/>
        <v>21.773486319634994</v>
      </c>
      <c r="J26" s="48">
        <f t="shared" si="2"/>
        <v>21.049865348913688</v>
      </c>
    </row>
    <row r="27" spans="1:10" x14ac:dyDescent="0.2">
      <c r="B27" s="45" t="s">
        <v>142</v>
      </c>
      <c r="C27" s="48">
        <f>'F29'!C27</f>
        <v>100.49</v>
      </c>
      <c r="D27" s="45">
        <f t="shared" si="0"/>
        <v>0.95386805885144754</v>
      </c>
      <c r="F27" s="48">
        <v>20.998179613396481</v>
      </c>
      <c r="G27" s="48">
        <v>20.46484597976476</v>
      </c>
      <c r="I27" s="48">
        <f t="shared" si="1"/>
        <v>22.013715019119505</v>
      </c>
      <c r="J27" s="48">
        <f t="shared" si="2"/>
        <v>21.454587759659841</v>
      </c>
    </row>
    <row r="28" spans="1:10" x14ac:dyDescent="0.2">
      <c r="B28" s="45" t="s">
        <v>143</v>
      </c>
      <c r="C28" s="48">
        <f>'F29'!C28</f>
        <v>100.92</v>
      </c>
      <c r="D28" s="45">
        <f t="shared" si="0"/>
        <v>0.95794969150450882</v>
      </c>
      <c r="F28" s="48">
        <v>21.23282245441191</v>
      </c>
      <c r="G28" s="48">
        <v>20.694277311170922</v>
      </c>
      <c r="I28" s="48">
        <f t="shared" si="1"/>
        <v>22.164861727826938</v>
      </c>
      <c r="J28" s="48">
        <f t="shared" si="2"/>
        <v>21.602676523304165</v>
      </c>
    </row>
    <row r="29" spans="1:10" x14ac:dyDescent="0.2">
      <c r="B29" s="45" t="s">
        <v>144</v>
      </c>
      <c r="C29" s="48">
        <f>'F29'!C29</f>
        <v>101.44</v>
      </c>
      <c r="D29" s="45">
        <f t="shared" si="0"/>
        <v>0.96288561936402473</v>
      </c>
      <c r="F29" s="48">
        <v>21.473507675281549</v>
      </c>
      <c r="G29" s="48">
        <v>20.930959649775311</v>
      </c>
      <c r="I29" s="48">
        <f t="shared" si="1"/>
        <v>22.301203012528699</v>
      </c>
      <c r="J29" s="48">
        <f t="shared" si="2"/>
        <v>21.73774249905194</v>
      </c>
    </row>
    <row r="30" spans="1:10" x14ac:dyDescent="0.2">
      <c r="B30" s="45" t="s">
        <v>145</v>
      </c>
      <c r="C30" s="48">
        <f>'F29'!C30</f>
        <v>102.3</v>
      </c>
      <c r="D30" s="45">
        <f t="shared" si="0"/>
        <v>0.97104888467014716</v>
      </c>
      <c r="F30" s="48">
        <v>21.51506732728485</v>
      </c>
      <c r="G30" s="48">
        <v>20.942957233095811</v>
      </c>
      <c r="I30" s="48">
        <f t="shared" si="1"/>
        <v>22.156523391294808</v>
      </c>
      <c r="J30" s="48">
        <f t="shared" si="2"/>
        <v>21.567356251286839</v>
      </c>
    </row>
    <row r="31" spans="1:10" x14ac:dyDescent="0.2">
      <c r="B31" s="45" t="s">
        <v>146</v>
      </c>
      <c r="C31" s="48">
        <f>'F29'!C31</f>
        <v>103.02</v>
      </c>
      <c r="D31" s="45">
        <f t="shared" si="0"/>
        <v>0.97788324632178458</v>
      </c>
      <c r="F31" s="48">
        <v>21.307454602514021</v>
      </c>
      <c r="G31" s="48">
        <v>20.71749488614924</v>
      </c>
      <c r="I31" s="48">
        <f t="shared" si="1"/>
        <v>21.789364612452456</v>
      </c>
      <c r="J31" s="48">
        <f t="shared" si="2"/>
        <v>21.186061796309669</v>
      </c>
    </row>
    <row r="32" spans="1:10" x14ac:dyDescent="0.2">
      <c r="A32" s="45">
        <v>2019</v>
      </c>
      <c r="B32" s="45" t="s">
        <v>135</v>
      </c>
      <c r="C32" s="48">
        <f>'F29'!C32</f>
        <v>103.11</v>
      </c>
      <c r="D32" s="45">
        <f t="shared" si="0"/>
        <v>0.97873754152823922</v>
      </c>
      <c r="F32" s="48">
        <v>21.129186216227762</v>
      </c>
      <c r="G32" s="48">
        <v>20.283992537858069</v>
      </c>
      <c r="I32" s="48">
        <f t="shared" si="1"/>
        <v>21.588204518277514</v>
      </c>
      <c r="J32" s="48">
        <f t="shared" si="2"/>
        <v>20.724649538001625</v>
      </c>
    </row>
    <row r="33" spans="2:10" x14ac:dyDescent="0.2">
      <c r="B33" s="45" t="s">
        <v>136</v>
      </c>
      <c r="C33" s="48">
        <f>'F29'!C33</f>
        <v>103.08</v>
      </c>
      <c r="D33" s="45">
        <f t="shared" si="0"/>
        <v>0.97845277645942097</v>
      </c>
      <c r="F33" s="48">
        <v>21.225339048142821</v>
      </c>
      <c r="G33" s="48">
        <v>20.20820580915867</v>
      </c>
      <c r="I33" s="48">
        <f t="shared" si="1"/>
        <v>21.69275774856273</v>
      </c>
      <c r="J33" s="48">
        <f t="shared" si="2"/>
        <v>20.653225475309139</v>
      </c>
    </row>
    <row r="34" spans="2:10" x14ac:dyDescent="0.2">
      <c r="B34" s="45" t="s">
        <v>137</v>
      </c>
      <c r="C34" s="48">
        <f>'F29'!C34</f>
        <v>103.48</v>
      </c>
      <c r="D34" s="45">
        <f t="shared" si="0"/>
        <v>0.98224964404366411</v>
      </c>
      <c r="F34" s="48">
        <v>21.633048055608992</v>
      </c>
      <c r="G34" s="48">
        <v>20.820956556015741</v>
      </c>
      <c r="I34" s="48">
        <f t="shared" si="1"/>
        <v>22.023981568017074</v>
      </c>
      <c r="J34" s="48">
        <f t="shared" si="2"/>
        <v>21.197214661540954</v>
      </c>
    </row>
    <row r="35" spans="2:10" x14ac:dyDescent="0.2">
      <c r="B35" s="45" t="s">
        <v>138</v>
      </c>
      <c r="C35" s="48">
        <f>'F29'!C35</f>
        <v>103.53</v>
      </c>
      <c r="D35" s="45">
        <f t="shared" si="0"/>
        <v>0.98272425249169437</v>
      </c>
      <c r="F35" s="48">
        <v>21.732349494394331</v>
      </c>
      <c r="G35" s="48">
        <v>20.929236444574862</v>
      </c>
      <c r="I35" s="48">
        <f t="shared" si="1"/>
        <v>22.114392149468198</v>
      </c>
      <c r="J35" s="48">
        <f t="shared" si="2"/>
        <v>21.297160817501801</v>
      </c>
    </row>
    <row r="36" spans="2:10" x14ac:dyDescent="0.2">
      <c r="B36" s="45" t="s">
        <v>139</v>
      </c>
      <c r="C36" s="48">
        <f>'F29'!C36</f>
        <v>103.23</v>
      </c>
      <c r="D36" s="45">
        <f t="shared" si="0"/>
        <v>0.97987660180351221</v>
      </c>
      <c r="F36" s="48">
        <v>21.76895972613605</v>
      </c>
      <c r="G36" s="48">
        <v>20.94668453906317</v>
      </c>
      <c r="I36" s="48">
        <f t="shared" si="1"/>
        <v>22.216021574623973</v>
      </c>
      <c r="J36" s="48">
        <f t="shared" si="2"/>
        <v>21.376859596922451</v>
      </c>
    </row>
    <row r="37" spans="2:10" x14ac:dyDescent="0.2">
      <c r="B37" s="45" t="s">
        <v>140</v>
      </c>
      <c r="C37" s="48">
        <f>'F29'!C37</f>
        <v>103.3</v>
      </c>
      <c r="D37" s="45">
        <f t="shared" si="0"/>
        <v>0.98054105363075461</v>
      </c>
      <c r="F37" s="48">
        <v>21.753220543310839</v>
      </c>
      <c r="G37" s="48">
        <v>20.953046321973741</v>
      </c>
      <c r="I37" s="48">
        <f>F37/D37</f>
        <v>22.18491562669697</v>
      </c>
      <c r="J37" s="48">
        <f t="shared" si="2"/>
        <v>21.368861858857052</v>
      </c>
    </row>
    <row r="38" spans="2:10" x14ac:dyDescent="0.2">
      <c r="B38" s="45" t="s">
        <v>141</v>
      </c>
      <c r="C38" s="48">
        <f>'F29'!C38</f>
        <v>103.69</v>
      </c>
      <c r="D38" s="45">
        <f t="shared" si="0"/>
        <v>0.98424299952539163</v>
      </c>
      <c r="F38" s="48">
        <v>21.764225174277819</v>
      </c>
      <c r="G38" s="48">
        <v>20.966359350314509</v>
      </c>
      <c r="I38" s="48">
        <f>F38/D38</f>
        <v>22.112654278234814</v>
      </c>
      <c r="J38" s="48">
        <f>G38/D38</f>
        <v>21.30201521415405</v>
      </c>
    </row>
    <row r="39" spans="2:10" x14ac:dyDescent="0.2">
      <c r="B39" s="45" t="s">
        <v>142</v>
      </c>
      <c r="C39" s="48">
        <f>'F29'!C39</f>
        <v>103.67</v>
      </c>
      <c r="D39" s="45">
        <f t="shared" si="0"/>
        <v>0.9840531561461795</v>
      </c>
      <c r="F39" s="48">
        <v>21.748503561531638</v>
      </c>
      <c r="G39" s="48">
        <v>20.94422014773841</v>
      </c>
      <c r="I39" s="48">
        <f>F39/D39</f>
        <v>22.100943862326208</v>
      </c>
      <c r="J39" s="48">
        <f>G39/D39</f>
        <v>21.283626821300679</v>
      </c>
    </row>
    <row r="40" spans="2:10" x14ac:dyDescent="0.2">
      <c r="B40" s="45" t="s">
        <v>143</v>
      </c>
      <c r="C40" s="48">
        <f>'F29'!C40</f>
        <v>103.94199999999999</v>
      </c>
      <c r="D40" s="45">
        <f t="shared" si="0"/>
        <v>0.98663502610346465</v>
      </c>
      <c r="F40" s="48">
        <v>21.755339473562849</v>
      </c>
      <c r="G40" s="48">
        <v>20.944041804585879</v>
      </c>
      <c r="I40" s="48">
        <f>F40/D40</f>
        <v>22.050037651188607</v>
      </c>
      <c r="J40" s="48">
        <f t="shared" si="2"/>
        <v>21.227750130968449</v>
      </c>
    </row>
    <row r="41" spans="2:10" x14ac:dyDescent="0.2">
      <c r="B41" s="45" t="s">
        <v>144</v>
      </c>
      <c r="C41" s="48">
        <f>'F29'!C41</f>
        <v>104.503</v>
      </c>
      <c r="D41" s="45">
        <f t="shared" si="0"/>
        <v>0.99196013289036555</v>
      </c>
      <c r="F41" s="48">
        <v>21.74499838332742</v>
      </c>
      <c r="G41" s="48">
        <v>20.892977023114302</v>
      </c>
      <c r="I41" s="48">
        <f>F41/D41</f>
        <v>21.921242257959516</v>
      </c>
      <c r="J41" s="48">
        <f t="shared" si="2"/>
        <v>21.06231523865431</v>
      </c>
    </row>
    <row r="42" spans="2:10" x14ac:dyDescent="0.2">
      <c r="B42" s="45" t="s">
        <v>145</v>
      </c>
      <c r="C42" s="48">
        <f>'F29'!C42</f>
        <v>105.35</v>
      </c>
      <c r="D42" s="45">
        <f>C42/$C$42</f>
        <v>1</v>
      </c>
      <c r="F42" s="48">
        <v>21.711434564769469</v>
      </c>
      <c r="G42" s="48">
        <v>20.730972049745599</v>
      </c>
      <c r="I42" s="48">
        <f t="shared" si="1"/>
        <v>21.711434564769469</v>
      </c>
      <c r="J42" s="48">
        <f t="shared" si="2"/>
        <v>20.730972049745599</v>
      </c>
    </row>
    <row r="43" spans="2:10" x14ac:dyDescent="0.2">
      <c r="B43" s="45" t="s">
        <v>146</v>
      </c>
      <c r="F43" s="48">
        <v>0</v>
      </c>
      <c r="G43" s="48">
        <v>0</v>
      </c>
      <c r="I43" s="48" t="e">
        <f t="shared" si="1"/>
        <v>#DIV/0!</v>
      </c>
      <c r="J43" s="48" t="e">
        <f t="shared" si="2"/>
        <v>#DIV/0!</v>
      </c>
    </row>
    <row r="44" spans="2:10" x14ac:dyDescent="0.2">
      <c r="H44" s="45" t="s">
        <v>204</v>
      </c>
      <c r="I44" s="123">
        <f>I42/I30-1</f>
        <v>-2.0088387454333723E-2</v>
      </c>
      <c r="J44" s="123">
        <f>J42/J30-1</f>
        <v>-3.8780098580294742E-2</v>
      </c>
    </row>
    <row r="45" spans="2:10" x14ac:dyDescent="0.2">
      <c r="H45" s="45" t="s">
        <v>201</v>
      </c>
      <c r="I45" s="187">
        <f>I42-I30</f>
        <v>-0.44508882652533899</v>
      </c>
      <c r="J45" s="187">
        <f>J42-J30</f>
        <v>-0.83638420154123949</v>
      </c>
    </row>
    <row r="46" spans="2:10" x14ac:dyDescent="0.2">
      <c r="H46" s="45" t="s">
        <v>202</v>
      </c>
      <c r="I46" s="351">
        <f>I42-J42</f>
        <v>0.98046251502386994</v>
      </c>
      <c r="J46" s="351"/>
    </row>
  </sheetData>
  <mergeCells count="2">
    <mergeCell ref="I46:J46"/>
    <mergeCell ref="H1:I1"/>
  </mergeCells>
  <hyperlinks>
    <hyperlink ref="H1:I1" location="Index!A1" display="Regresar al Índic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0000"/>
  </sheetPr>
  <dimension ref="A1:J46"/>
  <sheetViews>
    <sheetView workbookViewId="0">
      <selection activeCell="A2" sqref="A2"/>
    </sheetView>
  </sheetViews>
  <sheetFormatPr baseColWidth="10" defaultColWidth="11.42578125" defaultRowHeight="12.75" x14ac:dyDescent="0.2"/>
  <cols>
    <col min="1" max="16384" width="11.42578125" style="45"/>
  </cols>
  <sheetData>
    <row r="1" spans="1:10" ht="15" x14ac:dyDescent="0.25">
      <c r="A1" s="316" t="s">
        <v>1152</v>
      </c>
      <c r="H1" s="330" t="s">
        <v>133</v>
      </c>
      <c r="I1" s="330"/>
    </row>
    <row r="2" spans="1:10" x14ac:dyDescent="0.2">
      <c r="A2" s="36" t="s">
        <v>192</v>
      </c>
    </row>
    <row r="6" spans="1:10" x14ac:dyDescent="0.2">
      <c r="F6" s="189" t="s">
        <v>195</v>
      </c>
      <c r="G6" s="189"/>
      <c r="I6" s="45" t="s">
        <v>205</v>
      </c>
    </row>
    <row r="7" spans="1:10" ht="51" x14ac:dyDescent="0.2">
      <c r="C7" s="190" t="s">
        <v>198</v>
      </c>
      <c r="D7" s="190" t="s">
        <v>199</v>
      </c>
      <c r="F7" s="191" t="s">
        <v>101</v>
      </c>
      <c r="G7" s="191" t="s">
        <v>123</v>
      </c>
      <c r="I7" s="191" t="s">
        <v>101</v>
      </c>
      <c r="J7" s="191" t="s">
        <v>123</v>
      </c>
    </row>
    <row r="8" spans="1:10" x14ac:dyDescent="0.2">
      <c r="A8" s="45">
        <v>2017</v>
      </c>
      <c r="B8" s="45" t="s">
        <v>135</v>
      </c>
      <c r="C8" s="48">
        <f>'F29'!C8</f>
        <v>93.6</v>
      </c>
      <c r="D8" s="45">
        <f t="shared" ref="D8:D41" si="0">C8/$C$42</f>
        <v>0.88846701471286194</v>
      </c>
      <c r="F8" s="192">
        <v>17.29504158107288</v>
      </c>
      <c r="G8" s="192">
        <v>17.074084350562789</v>
      </c>
      <c r="I8" s="48">
        <f>F8/D8</f>
        <v>19.466160582970382</v>
      </c>
      <c r="J8" s="48">
        <f>G8/D8</f>
        <v>19.217465665937922</v>
      </c>
    </row>
    <row r="9" spans="1:10" x14ac:dyDescent="0.2">
      <c r="B9" s="45" t="s">
        <v>136</v>
      </c>
      <c r="C9" s="48">
        <f>'F29'!C9</f>
        <v>94.14</v>
      </c>
      <c r="D9" s="45">
        <f t="shared" si="0"/>
        <v>0.89359278595158997</v>
      </c>
      <c r="F9" s="192">
        <v>17.282406348573581</v>
      </c>
      <c r="G9" s="192">
        <v>17.063389139957991</v>
      </c>
      <c r="I9" s="48">
        <f t="shared" ref="I9:I38" si="1">F9/D9</f>
        <v>19.340360195689684</v>
      </c>
      <c r="J9" s="48">
        <f t="shared" ref="J9:J38" si="2">G9/D9</f>
        <v>19.095262862699961</v>
      </c>
    </row>
    <row r="10" spans="1:10" x14ac:dyDescent="0.2">
      <c r="B10" s="45" t="s">
        <v>137</v>
      </c>
      <c r="C10" s="48">
        <f>'F29'!C10</f>
        <v>94.72</v>
      </c>
      <c r="D10" s="45">
        <f t="shared" si="0"/>
        <v>0.89909824394874227</v>
      </c>
      <c r="F10" s="192">
        <v>17.165017103965312</v>
      </c>
      <c r="G10" s="192">
        <v>16.95016503161105</v>
      </c>
      <c r="I10" s="48">
        <f t="shared" si="1"/>
        <v>19.091369846946215</v>
      </c>
      <c r="J10" s="48">
        <f t="shared" si="2"/>
        <v>18.852405891894257</v>
      </c>
    </row>
    <row r="11" spans="1:10" x14ac:dyDescent="0.2">
      <c r="B11" s="45" t="s">
        <v>138</v>
      </c>
      <c r="C11" s="48">
        <f>'F29'!C11</f>
        <v>94.84</v>
      </c>
      <c r="D11" s="45">
        <f t="shared" si="0"/>
        <v>0.90023730422401527</v>
      </c>
      <c r="F11" s="192">
        <v>17.096567448794211</v>
      </c>
      <c r="G11" s="192">
        <v>16.884861004193489</v>
      </c>
      <c r="I11" s="48">
        <f t="shared" si="1"/>
        <v>18.991178624319591</v>
      </c>
      <c r="J11" s="48">
        <f t="shared" si="2"/>
        <v>18.756011248331756</v>
      </c>
    </row>
    <row r="12" spans="1:10" x14ac:dyDescent="0.2">
      <c r="B12" s="45" t="s">
        <v>139</v>
      </c>
      <c r="C12" s="48">
        <f>'F29'!C12</f>
        <v>94.73</v>
      </c>
      <c r="D12" s="45">
        <f t="shared" si="0"/>
        <v>0.8991931656383485</v>
      </c>
      <c r="F12" s="192">
        <v>16.977144997417859</v>
      </c>
      <c r="G12" s="192">
        <v>16.769005501677931</v>
      </c>
      <c r="I12" s="48">
        <f t="shared" si="1"/>
        <v>18.880420410408227</v>
      </c>
      <c r="J12" s="48">
        <f t="shared" si="2"/>
        <v>18.648946791953655</v>
      </c>
    </row>
    <row r="13" spans="1:10" x14ac:dyDescent="0.2">
      <c r="B13" s="45" t="s">
        <v>140</v>
      </c>
      <c r="C13" s="48">
        <f>'F29'!C13</f>
        <v>94.96</v>
      </c>
      <c r="D13" s="45">
        <f t="shared" si="0"/>
        <v>0.90137636449928804</v>
      </c>
      <c r="F13" s="192">
        <v>16.798098860527329</v>
      </c>
      <c r="G13" s="192">
        <v>16.596291976021469</v>
      </c>
      <c r="I13" s="48">
        <f t="shared" si="1"/>
        <v>18.636054285557648</v>
      </c>
      <c r="J13" s="48">
        <f t="shared" si="2"/>
        <v>18.412166803642183</v>
      </c>
    </row>
    <row r="14" spans="1:10" x14ac:dyDescent="0.2">
      <c r="B14" s="45" t="s">
        <v>141</v>
      </c>
      <c r="C14" s="48">
        <f>'F29'!C14</f>
        <v>95.32</v>
      </c>
      <c r="D14" s="45">
        <f t="shared" si="0"/>
        <v>0.90479354532510681</v>
      </c>
      <c r="F14" s="192">
        <v>16.67310163391986</v>
      </c>
      <c r="G14" s="192">
        <v>16.47503569764655</v>
      </c>
      <c r="I14" s="48">
        <f t="shared" si="1"/>
        <v>18.42752053224357</v>
      </c>
      <c r="J14" s="48">
        <f t="shared" si="2"/>
        <v>18.208613205487453</v>
      </c>
    </row>
    <row r="15" spans="1:10" x14ac:dyDescent="0.2">
      <c r="B15" s="45" t="s">
        <v>142</v>
      </c>
      <c r="C15" s="48">
        <f>'F29'!C15</f>
        <v>95.79</v>
      </c>
      <c r="D15" s="45">
        <f t="shared" si="0"/>
        <v>0.90925486473659245</v>
      </c>
      <c r="F15" s="192">
        <v>16.724186704817789</v>
      </c>
      <c r="G15" s="192">
        <v>16.526460474998672</v>
      </c>
      <c r="I15" s="48">
        <f t="shared" si="1"/>
        <v>18.393288123525981</v>
      </c>
      <c r="J15" s="48">
        <f t="shared" si="2"/>
        <v>18.175828489833069</v>
      </c>
    </row>
    <row r="16" spans="1:10" x14ac:dyDescent="0.2">
      <c r="B16" s="45" t="s">
        <v>143</v>
      </c>
      <c r="C16" s="48">
        <f>'F29'!C16</f>
        <v>96.09</v>
      </c>
      <c r="D16" s="45">
        <f t="shared" si="0"/>
        <v>0.91210251542477461</v>
      </c>
      <c r="F16" s="192">
        <v>16.974092088207939</v>
      </c>
      <c r="G16" s="192">
        <v>16.767631564541311</v>
      </c>
      <c r="I16" s="48">
        <f t="shared" si="1"/>
        <v>18.609851196718768</v>
      </c>
      <c r="J16" s="48">
        <f t="shared" si="2"/>
        <v>18.383494487713882</v>
      </c>
    </row>
    <row r="17" spans="1:10" x14ac:dyDescent="0.2">
      <c r="B17" s="45" t="s">
        <v>144</v>
      </c>
      <c r="C17" s="48">
        <f>'F29'!C17</f>
        <v>96.7</v>
      </c>
      <c r="D17" s="45">
        <f t="shared" si="0"/>
        <v>0.91789273849074526</v>
      </c>
      <c r="F17" s="192">
        <v>17.164741891937378</v>
      </c>
      <c r="G17" s="192">
        <v>16.956786293674451</v>
      </c>
      <c r="I17" s="48">
        <f t="shared" si="1"/>
        <v>18.700160892612228</v>
      </c>
      <c r="J17" s="48">
        <f t="shared" si="2"/>
        <v>18.473603268237881</v>
      </c>
    </row>
    <row r="18" spans="1:10" x14ac:dyDescent="0.2">
      <c r="B18" s="45" t="s">
        <v>145</v>
      </c>
      <c r="C18" s="48">
        <f>'F29'!C18</f>
        <v>97.7</v>
      </c>
      <c r="D18" s="45">
        <f t="shared" si="0"/>
        <v>0.92738490745135271</v>
      </c>
      <c r="F18" s="192">
        <v>17.28620397592946</v>
      </c>
      <c r="G18" s="192">
        <v>17.081183084758919</v>
      </c>
      <c r="I18" s="48">
        <f t="shared" si="1"/>
        <v>18.639729671076442</v>
      </c>
      <c r="J18" s="48">
        <f t="shared" si="2"/>
        <v>18.418655455264606</v>
      </c>
    </row>
    <row r="19" spans="1:10" x14ac:dyDescent="0.2">
      <c r="B19" s="45" t="s">
        <v>146</v>
      </c>
      <c r="C19" s="48">
        <f>'F29'!C19</f>
        <v>98.27</v>
      </c>
      <c r="D19" s="45">
        <f t="shared" si="0"/>
        <v>0.93279544375889889</v>
      </c>
      <c r="F19" s="192">
        <v>17.438814814857619</v>
      </c>
      <c r="G19" s="192">
        <v>17.23930150116276</v>
      </c>
      <c r="I19" s="48">
        <f t="shared" si="1"/>
        <v>18.695218690803401</v>
      </c>
      <c r="J19" s="48">
        <f t="shared" si="2"/>
        <v>18.481331160552529</v>
      </c>
    </row>
    <row r="20" spans="1:10" x14ac:dyDescent="0.2">
      <c r="A20" s="45">
        <v>2018</v>
      </c>
      <c r="B20" s="45" t="s">
        <v>135</v>
      </c>
      <c r="C20" s="48">
        <f>'F29'!C20</f>
        <v>98.79</v>
      </c>
      <c r="D20" s="45">
        <f t="shared" si="0"/>
        <v>0.93773137161841491</v>
      </c>
      <c r="F20" s="192">
        <v>18.011950528884949</v>
      </c>
      <c r="G20" s="192">
        <v>17.76971987010295</v>
      </c>
      <c r="I20" s="48">
        <f t="shared" si="1"/>
        <v>19.208006764024994</v>
      </c>
      <c r="J20" s="48">
        <f t="shared" si="2"/>
        <v>18.949691146020303</v>
      </c>
    </row>
    <row r="21" spans="1:10" x14ac:dyDescent="0.2">
      <c r="B21" s="45" t="s">
        <v>136</v>
      </c>
      <c r="C21" s="48">
        <f>'F29'!C21</f>
        <v>99.17</v>
      </c>
      <c r="D21" s="45">
        <f t="shared" si="0"/>
        <v>0.94133839582344569</v>
      </c>
      <c r="F21" s="192">
        <v>18.763416026440691</v>
      </c>
      <c r="G21" s="192">
        <v>18.427488682229381</v>
      </c>
      <c r="I21" s="48">
        <f t="shared" si="1"/>
        <v>19.932700195477732</v>
      </c>
      <c r="J21" s="48">
        <f t="shared" si="2"/>
        <v>19.575838788674652</v>
      </c>
    </row>
    <row r="22" spans="1:10" x14ac:dyDescent="0.2">
      <c r="B22" s="45" t="s">
        <v>137</v>
      </c>
      <c r="C22" s="48">
        <f>'F29'!C22</f>
        <v>99.49</v>
      </c>
      <c r="D22" s="45">
        <f t="shared" si="0"/>
        <v>0.94437588989084009</v>
      </c>
      <c r="F22" s="192">
        <v>19.039995411934889</v>
      </c>
      <c r="G22" s="192">
        <v>18.682696501316531</v>
      </c>
      <c r="I22" s="48">
        <f t="shared" si="1"/>
        <v>20.161458605360746</v>
      </c>
      <c r="J22" s="48">
        <f t="shared" si="2"/>
        <v>19.78311464884608</v>
      </c>
    </row>
    <row r="23" spans="1:10" x14ac:dyDescent="0.2">
      <c r="B23" s="45" t="s">
        <v>138</v>
      </c>
      <c r="C23" s="48">
        <f>'F29'!C23</f>
        <v>99.15</v>
      </c>
      <c r="D23" s="45">
        <f t="shared" si="0"/>
        <v>0.94114855244423357</v>
      </c>
      <c r="F23" s="192">
        <v>19.115374504622199</v>
      </c>
      <c r="G23" s="192">
        <v>18.77384268477196</v>
      </c>
      <c r="I23" s="48">
        <f t="shared" si="1"/>
        <v>20.310687887664635</v>
      </c>
      <c r="J23" s="48">
        <f t="shared" si="2"/>
        <v>19.947799564707271</v>
      </c>
    </row>
    <row r="24" spans="1:10" x14ac:dyDescent="0.2">
      <c r="B24" s="45" t="s">
        <v>139</v>
      </c>
      <c r="C24" s="48">
        <f>'F29'!C24</f>
        <v>98.99</v>
      </c>
      <c r="D24" s="45">
        <f t="shared" si="0"/>
        <v>0.93962980541053631</v>
      </c>
      <c r="F24" s="192">
        <v>19.320473765124351</v>
      </c>
      <c r="G24" s="192">
        <v>18.918296066307079</v>
      </c>
      <c r="I24" s="48">
        <f t="shared" si="1"/>
        <v>20.561793223111934</v>
      </c>
      <c r="J24" s="48">
        <f t="shared" si="2"/>
        <v>20.133776043897875</v>
      </c>
    </row>
    <row r="25" spans="1:10" x14ac:dyDescent="0.2">
      <c r="B25" s="45" t="s">
        <v>140</v>
      </c>
      <c r="C25" s="48">
        <f>'F29'!C25</f>
        <v>99.38</v>
      </c>
      <c r="D25" s="45">
        <f t="shared" si="0"/>
        <v>0.94333175130517322</v>
      </c>
      <c r="F25" s="192">
        <v>19.613671225689892</v>
      </c>
      <c r="G25" s="192">
        <v>19.165521317518792</v>
      </c>
      <c r="I25" s="48">
        <f t="shared" si="1"/>
        <v>20.791912493725398</v>
      </c>
      <c r="J25" s="48">
        <f t="shared" si="2"/>
        <v>20.316841122968452</v>
      </c>
    </row>
    <row r="26" spans="1:10" x14ac:dyDescent="0.2">
      <c r="B26" s="45" t="s">
        <v>141</v>
      </c>
      <c r="C26" s="48">
        <f>'F29'!C26</f>
        <v>99.91</v>
      </c>
      <c r="D26" s="45">
        <f t="shared" si="0"/>
        <v>0.94836260085429525</v>
      </c>
      <c r="F26" s="192">
        <v>19.9021330010569</v>
      </c>
      <c r="G26" s="192">
        <v>19.52668602213253</v>
      </c>
      <c r="I26" s="48">
        <f t="shared" si="1"/>
        <v>20.985784322503697</v>
      </c>
      <c r="J26" s="48">
        <f t="shared" si="2"/>
        <v>20.589894629483155</v>
      </c>
    </row>
    <row r="27" spans="1:10" x14ac:dyDescent="0.2">
      <c r="B27" s="45" t="s">
        <v>142</v>
      </c>
      <c r="C27" s="48">
        <f>'F29'!C27</f>
        <v>100.49</v>
      </c>
      <c r="D27" s="45">
        <f t="shared" si="0"/>
        <v>0.95386805885144754</v>
      </c>
      <c r="F27" s="192">
        <v>20.337231359372939</v>
      </c>
      <c r="G27" s="192">
        <v>20.039352656801849</v>
      </c>
      <c r="I27" s="48">
        <f t="shared" si="1"/>
        <v>21.320801310677073</v>
      </c>
      <c r="J27" s="48">
        <f t="shared" si="2"/>
        <v>21.00851629409966</v>
      </c>
    </row>
    <row r="28" spans="1:10" x14ac:dyDescent="0.2">
      <c r="B28" s="45" t="s">
        <v>143</v>
      </c>
      <c r="C28" s="48">
        <f>'F29'!C28</f>
        <v>100.92</v>
      </c>
      <c r="D28" s="45">
        <f t="shared" si="0"/>
        <v>0.95794969150450882</v>
      </c>
      <c r="F28" s="192">
        <v>20.58862846534457</v>
      </c>
      <c r="G28" s="192">
        <v>20.315129744863111</v>
      </c>
      <c r="I28" s="48">
        <f t="shared" si="1"/>
        <v>21.492390099326698</v>
      </c>
      <c r="J28" s="48">
        <f t="shared" si="2"/>
        <v>21.206885836517326</v>
      </c>
    </row>
    <row r="29" spans="1:10" x14ac:dyDescent="0.2">
      <c r="B29" s="45" t="s">
        <v>144</v>
      </c>
      <c r="C29" s="48">
        <f>'F29'!C29</f>
        <v>101.44</v>
      </c>
      <c r="D29" s="45">
        <f t="shared" si="0"/>
        <v>0.96288561936402473</v>
      </c>
      <c r="F29" s="192">
        <v>20.861956725190311</v>
      </c>
      <c r="G29" s="192">
        <v>20.602132938796451</v>
      </c>
      <c r="I29" s="48">
        <f t="shared" si="1"/>
        <v>21.666079860003933</v>
      </c>
      <c r="J29" s="48">
        <f t="shared" si="2"/>
        <v>21.396241178058023</v>
      </c>
    </row>
    <row r="30" spans="1:10" x14ac:dyDescent="0.2">
      <c r="B30" s="45" t="s">
        <v>145</v>
      </c>
      <c r="C30" s="48">
        <f>'F29'!C30</f>
        <v>102.3</v>
      </c>
      <c r="D30" s="45">
        <f t="shared" si="0"/>
        <v>0.97104888467014716</v>
      </c>
      <c r="F30" s="192">
        <v>21.03285175538732</v>
      </c>
      <c r="G30" s="192">
        <v>20.772260984045019</v>
      </c>
      <c r="I30" s="48">
        <f t="shared" si="1"/>
        <v>21.659930913294762</v>
      </c>
      <c r="J30" s="48">
        <f t="shared" si="2"/>
        <v>21.391570817880183</v>
      </c>
    </row>
    <row r="31" spans="1:10" x14ac:dyDescent="0.2">
      <c r="B31" s="45" t="s">
        <v>146</v>
      </c>
      <c r="C31" s="48">
        <f>'F29'!C31</f>
        <v>103.02</v>
      </c>
      <c r="D31" s="45">
        <f t="shared" si="0"/>
        <v>0.97788324632178458</v>
      </c>
      <c r="F31" s="192">
        <v>20.94155386999191</v>
      </c>
      <c r="G31" s="192">
        <v>20.683731901078641</v>
      </c>
      <c r="I31" s="48">
        <f t="shared" si="1"/>
        <v>21.415188314925718</v>
      </c>
      <c r="J31" s="48">
        <f t="shared" si="2"/>
        <v>21.151535194900354</v>
      </c>
    </row>
    <row r="32" spans="1:10" x14ac:dyDescent="0.2">
      <c r="A32" s="45">
        <v>2019</v>
      </c>
      <c r="B32" s="45" t="s">
        <v>135</v>
      </c>
      <c r="C32" s="48">
        <f>'F29'!C32</f>
        <v>103.11</v>
      </c>
      <c r="D32" s="45">
        <f t="shared" si="0"/>
        <v>0.97873754152823922</v>
      </c>
      <c r="F32" s="192">
        <v>20.954846124182431</v>
      </c>
      <c r="G32" s="192">
        <v>20.620650193942922</v>
      </c>
      <c r="I32" s="48">
        <f t="shared" si="1"/>
        <v>21.410076997212872</v>
      </c>
      <c r="J32" s="48">
        <f t="shared" si="2"/>
        <v>21.068620870253969</v>
      </c>
    </row>
    <row r="33" spans="2:10" x14ac:dyDescent="0.2">
      <c r="B33" s="45" t="s">
        <v>136</v>
      </c>
      <c r="C33" s="48">
        <f>'F29'!C33</f>
        <v>103.08</v>
      </c>
      <c r="D33" s="45">
        <f t="shared" si="0"/>
        <v>0.97845277645942097</v>
      </c>
      <c r="F33" s="192">
        <v>21.773247454581469</v>
      </c>
      <c r="G33" s="192">
        <v>21.401188142940711</v>
      </c>
      <c r="I33" s="48">
        <f t="shared" si="1"/>
        <v>22.252732046373282</v>
      </c>
      <c r="J33" s="48">
        <f t="shared" si="2"/>
        <v>21.87247934476915</v>
      </c>
    </row>
    <row r="34" spans="2:10" x14ac:dyDescent="0.2">
      <c r="B34" s="45" t="s">
        <v>137</v>
      </c>
      <c r="C34" s="48">
        <f>'F29'!C34</f>
        <v>103.48</v>
      </c>
      <c r="D34" s="45">
        <f t="shared" si="0"/>
        <v>0.98224964404366411</v>
      </c>
      <c r="F34" s="192">
        <v>21.917852922489931</v>
      </c>
      <c r="G34" s="192">
        <v>21.529828781989441</v>
      </c>
      <c r="I34" s="48">
        <f t="shared" si="1"/>
        <v>22.313933179206746</v>
      </c>
      <c r="J34" s="48">
        <f t="shared" si="2"/>
        <v>21.918897006016497</v>
      </c>
    </row>
    <row r="35" spans="2:10" x14ac:dyDescent="0.2">
      <c r="B35" s="45" t="s">
        <v>138</v>
      </c>
      <c r="C35" s="48">
        <f>'F29'!C35</f>
        <v>103.53</v>
      </c>
      <c r="D35" s="45">
        <f t="shared" si="0"/>
        <v>0.98272425249169437</v>
      </c>
      <c r="F35" s="192">
        <v>21.756098981598001</v>
      </c>
      <c r="G35" s="192">
        <v>21.357074914873731</v>
      </c>
      <c r="I35" s="48">
        <f t="shared" si="1"/>
        <v>22.138559139489512</v>
      </c>
      <c r="J35" s="48">
        <f t="shared" si="2"/>
        <v>21.732520450902612</v>
      </c>
    </row>
    <row r="36" spans="2:10" x14ac:dyDescent="0.2">
      <c r="B36" s="45" t="s">
        <v>139</v>
      </c>
      <c r="C36" s="48">
        <f>'F29'!C36</f>
        <v>103.23</v>
      </c>
      <c r="D36" s="45">
        <f t="shared" si="0"/>
        <v>0.97987660180351221</v>
      </c>
      <c r="F36" s="192">
        <v>21.6611315101472</v>
      </c>
      <c r="G36" s="192">
        <v>21.24614892955633</v>
      </c>
      <c r="I36" s="48">
        <f t="shared" si="1"/>
        <v>22.10597892661055</v>
      </c>
      <c r="J36" s="48">
        <f t="shared" si="2"/>
        <v>21.682473987491612</v>
      </c>
    </row>
    <row r="37" spans="2:10" x14ac:dyDescent="0.2">
      <c r="B37" s="45" t="s">
        <v>140</v>
      </c>
      <c r="C37" s="48">
        <f>'F29'!C37</f>
        <v>103.3</v>
      </c>
      <c r="D37" s="45">
        <f t="shared" si="0"/>
        <v>0.98054105363075461</v>
      </c>
      <c r="F37" s="192">
        <v>21.457464946027141</v>
      </c>
      <c r="G37" s="192">
        <v>21.040902524395051</v>
      </c>
      <c r="I37" s="48">
        <f t="shared" si="1"/>
        <v>21.883290726659819</v>
      </c>
      <c r="J37" s="48">
        <f t="shared" si="2"/>
        <v>21.458461577396115</v>
      </c>
    </row>
    <row r="38" spans="2:10" x14ac:dyDescent="0.2">
      <c r="B38" s="45" t="s">
        <v>141</v>
      </c>
      <c r="C38" s="48">
        <f>'F29'!C38</f>
        <v>103.69</v>
      </c>
      <c r="D38" s="45">
        <f t="shared" si="0"/>
        <v>0.98424299952539163</v>
      </c>
      <c r="F38" s="192">
        <v>21.498019727709242</v>
      </c>
      <c r="G38" s="192">
        <v>21.12607121734932</v>
      </c>
      <c r="I38" s="48">
        <f t="shared" si="1"/>
        <v>21.842187079893609</v>
      </c>
      <c r="J38" s="48">
        <f t="shared" si="2"/>
        <v>21.464283949732383</v>
      </c>
    </row>
    <row r="39" spans="2:10" x14ac:dyDescent="0.2">
      <c r="B39" s="45" t="s">
        <v>142</v>
      </c>
      <c r="C39" s="48">
        <f>'F29'!C39</f>
        <v>103.67</v>
      </c>
      <c r="D39" s="45">
        <f t="shared" si="0"/>
        <v>0.9840531561461795</v>
      </c>
      <c r="F39" s="192">
        <v>21.422779242373331</v>
      </c>
      <c r="G39" s="192">
        <v>21.09938028856045</v>
      </c>
      <c r="I39" s="48">
        <f>F39/D39</f>
        <v>21.769941093701458</v>
      </c>
      <c r="J39" s="48">
        <f>G39/D39</f>
        <v>21.441301373587763</v>
      </c>
    </row>
    <row r="40" spans="2:10" x14ac:dyDescent="0.2">
      <c r="B40" s="45" t="s">
        <v>143</v>
      </c>
      <c r="C40" s="48">
        <f>'F29'!C40</f>
        <v>103.94199999999999</v>
      </c>
      <c r="D40" s="45">
        <f t="shared" si="0"/>
        <v>0.98663502610346465</v>
      </c>
      <c r="F40" s="192">
        <v>21.412440982241449</v>
      </c>
      <c r="G40" s="192">
        <v>21.150849168087639</v>
      </c>
      <c r="I40" s="48">
        <f t="shared" ref="I40:I43" si="3">F40/D40</f>
        <v>21.702494251401134</v>
      </c>
      <c r="J40" s="48">
        <f t="shared" ref="J40:J43" si="4">G40/D40</f>
        <v>21.437358910334925</v>
      </c>
    </row>
    <row r="41" spans="2:10" x14ac:dyDescent="0.2">
      <c r="B41" s="45" t="s">
        <v>144</v>
      </c>
      <c r="C41" s="48">
        <f>'F29'!C41</f>
        <v>104.503</v>
      </c>
      <c r="D41" s="45">
        <f t="shared" si="0"/>
        <v>0.99196013289036555</v>
      </c>
      <c r="F41" s="192">
        <v>21.35833292231429</v>
      </c>
      <c r="G41" s="192">
        <v>21.08371629740591</v>
      </c>
      <c r="I41" s="48">
        <f>F41/D41</f>
        <v>21.531442861600244</v>
      </c>
      <c r="J41" s="48">
        <f t="shared" si="4"/>
        <v>21.254600460577326</v>
      </c>
    </row>
    <row r="42" spans="2:10" x14ac:dyDescent="0.2">
      <c r="B42" s="45" t="s">
        <v>145</v>
      </c>
      <c r="C42" s="48">
        <f>'F29'!C42</f>
        <v>105.35</v>
      </c>
      <c r="D42" s="45">
        <f>C42/$C$42</f>
        <v>1</v>
      </c>
      <c r="F42" s="192">
        <v>21.317632746693359</v>
      </c>
      <c r="G42" s="192">
        <v>21.069014924409949</v>
      </c>
      <c r="I42" s="48">
        <f t="shared" si="3"/>
        <v>21.317632746693359</v>
      </c>
      <c r="J42" s="48">
        <f t="shared" si="4"/>
        <v>21.069014924409949</v>
      </c>
    </row>
    <row r="43" spans="2:10" x14ac:dyDescent="0.2">
      <c r="B43" s="45" t="s">
        <v>146</v>
      </c>
      <c r="C43" s="48">
        <f>'F29'!C43</f>
        <v>0</v>
      </c>
      <c r="F43" s="192">
        <v>0</v>
      </c>
      <c r="G43" s="192">
        <v>0</v>
      </c>
      <c r="I43" s="48" t="e">
        <f t="shared" si="3"/>
        <v>#DIV/0!</v>
      </c>
      <c r="J43" s="48" t="e">
        <f t="shared" si="4"/>
        <v>#DIV/0!</v>
      </c>
    </row>
    <row r="44" spans="2:10" x14ac:dyDescent="0.2">
      <c r="H44" s="45" t="s">
        <v>200</v>
      </c>
      <c r="I44" s="123">
        <f>I42/I30-1</f>
        <v>-1.5803289861432646E-2</v>
      </c>
      <c r="J44" s="123">
        <f>J42/J30-1</f>
        <v>-1.5078644584652245E-2</v>
      </c>
    </row>
    <row r="45" spans="2:10" x14ac:dyDescent="0.2">
      <c r="H45" s="45" t="s">
        <v>201</v>
      </c>
      <c r="I45" s="187">
        <f>I42-I30</f>
        <v>-0.34229816660140244</v>
      </c>
      <c r="J45" s="187">
        <f>J42-J30</f>
        <v>-0.32255589347023417</v>
      </c>
    </row>
    <row r="46" spans="2:10" x14ac:dyDescent="0.2">
      <c r="H46" s="45" t="s">
        <v>202</v>
      </c>
      <c r="I46" s="351">
        <f>I42-J42</f>
        <v>0.24861782228341056</v>
      </c>
      <c r="J46" s="351"/>
    </row>
  </sheetData>
  <mergeCells count="2">
    <mergeCell ref="I46:J46"/>
    <mergeCell ref="H1:I1"/>
  </mergeCells>
  <hyperlinks>
    <hyperlink ref="H1:I1" location="Index!A1" display="Regresar al Índice"/>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0000"/>
  </sheetPr>
  <dimension ref="A1:J51"/>
  <sheetViews>
    <sheetView workbookViewId="0">
      <selection activeCell="A2" sqref="A2"/>
    </sheetView>
  </sheetViews>
  <sheetFormatPr baseColWidth="10" defaultColWidth="11.42578125" defaultRowHeight="12.75" x14ac:dyDescent="0.2"/>
  <cols>
    <col min="1" max="1" width="20.140625" style="45" customWidth="1"/>
    <col min="2" max="8" width="11.42578125" style="45"/>
    <col min="9" max="9" width="9.7109375" style="45" customWidth="1"/>
    <col min="10" max="16384" width="11.42578125" style="45"/>
  </cols>
  <sheetData>
    <row r="1" spans="1:10" ht="15" x14ac:dyDescent="0.25">
      <c r="A1" s="316" t="s">
        <v>1153</v>
      </c>
      <c r="H1" s="330" t="s">
        <v>133</v>
      </c>
      <c r="I1" s="330"/>
    </row>
    <row r="2" spans="1:10" x14ac:dyDescent="0.2">
      <c r="A2" s="36" t="s">
        <v>192</v>
      </c>
    </row>
    <row r="4" spans="1:10" x14ac:dyDescent="0.2">
      <c r="A4" s="242" t="s">
        <v>206</v>
      </c>
    </row>
    <row r="5" spans="1:10" ht="14.25" x14ac:dyDescent="0.2">
      <c r="A5" s="45" t="s">
        <v>920</v>
      </c>
    </row>
    <row r="6" spans="1:10" x14ac:dyDescent="0.2">
      <c r="A6" s="45" t="s">
        <v>207</v>
      </c>
    </row>
    <row r="8" spans="1:10" x14ac:dyDescent="0.2">
      <c r="A8" s="45" t="s">
        <v>208</v>
      </c>
    </row>
    <row r="9" spans="1:10" x14ac:dyDescent="0.2">
      <c r="A9" s="186" t="s">
        <v>209</v>
      </c>
      <c r="B9" s="186" t="s">
        <v>193</v>
      </c>
      <c r="C9" s="186" t="s">
        <v>194</v>
      </c>
      <c r="D9" s="186" t="s">
        <v>195</v>
      </c>
      <c r="E9" s="186" t="s">
        <v>210</v>
      </c>
      <c r="F9" s="186" t="s">
        <v>211</v>
      </c>
      <c r="G9" s="186" t="s">
        <v>212</v>
      </c>
    </row>
    <row r="10" spans="1:10" x14ac:dyDescent="0.2">
      <c r="A10" s="184" t="s">
        <v>109</v>
      </c>
      <c r="B10" s="185">
        <v>16.327975904144949</v>
      </c>
      <c r="C10" s="184">
        <v>17.93012533975504</v>
      </c>
      <c r="D10" s="185">
        <v>20.2983428677063</v>
      </c>
      <c r="E10" s="186">
        <f t="shared" ref="E10:E42" si="0">_xlfn.RANK.EQ(B10,$B$10:$B$42,0)</f>
        <v>33</v>
      </c>
      <c r="F10" s="186">
        <f t="shared" ref="F10:F42" si="1">_xlfn.RANK.EQ(C10,$C$10:$C$42,0)</f>
        <v>33</v>
      </c>
      <c r="G10" s="186">
        <f t="shared" ref="G10:G42" si="2">_xlfn.RANK.EQ(D10,$D$10:$D$42,0)</f>
        <v>30</v>
      </c>
      <c r="H10" s="45" t="str">
        <f t="shared" ref="H10:J25" si="3">IF(A10="Nacional",ROUND(B10,2),CONCATENATE(ROUND(B10, 2),"; ","(",IF(A10="Nacional","", E10-1),")"))</f>
        <v>16.33; (32)</v>
      </c>
      <c r="I10" s="45" t="str">
        <f t="shared" si="3"/>
        <v>17.93; (32)</v>
      </c>
      <c r="J10" s="45" t="str">
        <f t="shared" si="3"/>
        <v>20.3; (29)</v>
      </c>
    </row>
    <row r="11" spans="1:10" x14ac:dyDescent="0.2">
      <c r="A11" s="184" t="s">
        <v>116</v>
      </c>
      <c r="B11" s="185">
        <v>16.978444708004211</v>
      </c>
      <c r="C11" s="184">
        <v>18.396801054396391</v>
      </c>
      <c r="D11" s="185">
        <v>20.257377178765822</v>
      </c>
      <c r="E11" s="186">
        <f t="shared" si="0"/>
        <v>32</v>
      </c>
      <c r="F11" s="186">
        <f t="shared" si="1"/>
        <v>32</v>
      </c>
      <c r="G11" s="186">
        <f t="shared" si="2"/>
        <v>31</v>
      </c>
      <c r="H11" s="45" t="str">
        <f t="shared" si="3"/>
        <v>16.98; (31)</v>
      </c>
      <c r="I11" s="45" t="str">
        <f t="shared" si="3"/>
        <v>18.4; (31)</v>
      </c>
      <c r="J11" s="45" t="str">
        <f t="shared" si="3"/>
        <v>20.26; (30)</v>
      </c>
    </row>
    <row r="12" spans="1:10" x14ac:dyDescent="0.2">
      <c r="A12" s="184" t="s">
        <v>115</v>
      </c>
      <c r="B12" s="185">
        <v>17.999489326858431</v>
      </c>
      <c r="C12" s="184">
        <v>19.828007049563201</v>
      </c>
      <c r="D12" s="185">
        <v>20.12282737766845</v>
      </c>
      <c r="E12" s="186">
        <f t="shared" si="0"/>
        <v>31</v>
      </c>
      <c r="F12" s="186">
        <f t="shared" si="1"/>
        <v>30</v>
      </c>
      <c r="G12" s="186">
        <f t="shared" si="2"/>
        <v>32</v>
      </c>
      <c r="H12" s="45" t="str">
        <f t="shared" si="3"/>
        <v>18; (30)</v>
      </c>
      <c r="I12" s="45" t="str">
        <f>IF(A12="Nacional",ROUND(C12,2),CONCATENATE(ROUND(C12, 2),"; ","(",IF(B12="Nacional","", F12-1),")"))</f>
        <v>19.83; (29)</v>
      </c>
      <c r="J12" s="45" t="str">
        <f>IF(A12="Nacional",ROUND(D12,2),CONCATENATE(ROUND(D12, 2),"; ","(",IF(C12="Nacional","", G12-1),")"))</f>
        <v>20.12; (31)</v>
      </c>
    </row>
    <row r="13" spans="1:10" x14ac:dyDescent="0.2">
      <c r="A13" s="184" t="s">
        <v>91</v>
      </c>
      <c r="B13" s="185">
        <v>18.342363283682189</v>
      </c>
      <c r="C13" s="184">
        <v>19.74626064589166</v>
      </c>
      <c r="D13" s="185">
        <v>20.077083166005838</v>
      </c>
      <c r="E13" s="186">
        <f t="shared" si="0"/>
        <v>30</v>
      </c>
      <c r="F13" s="186">
        <f t="shared" si="1"/>
        <v>31</v>
      </c>
      <c r="G13" s="186">
        <f t="shared" si="2"/>
        <v>33</v>
      </c>
      <c r="H13" s="45" t="str">
        <f t="shared" si="3"/>
        <v>18.34; (29)</v>
      </c>
      <c r="I13" s="45" t="str">
        <f t="shared" si="3"/>
        <v>19.75; (30)</v>
      </c>
      <c r="J13" s="45" t="str">
        <f t="shared" si="3"/>
        <v>20.08; (32)</v>
      </c>
    </row>
    <row r="14" spans="1:10" x14ac:dyDescent="0.2">
      <c r="A14" s="184" t="s">
        <v>100</v>
      </c>
      <c r="B14" s="185">
        <v>18.78965373325218</v>
      </c>
      <c r="C14" s="184">
        <v>20.560734445742629</v>
      </c>
      <c r="D14" s="185">
        <v>21.120102916367969</v>
      </c>
      <c r="E14" s="186">
        <f t="shared" si="0"/>
        <v>29</v>
      </c>
      <c r="F14" s="186">
        <f t="shared" si="1"/>
        <v>23</v>
      </c>
      <c r="G14" s="186">
        <f t="shared" si="2"/>
        <v>19</v>
      </c>
      <c r="H14" s="45" t="str">
        <f t="shared" si="3"/>
        <v>18.79; (28)</v>
      </c>
      <c r="I14" s="45" t="str">
        <f t="shared" si="3"/>
        <v>20.56; (22)</v>
      </c>
      <c r="J14" s="45" t="str">
        <f t="shared" si="3"/>
        <v>21.12; (18)</v>
      </c>
    </row>
    <row r="15" spans="1:10" x14ac:dyDescent="0.2">
      <c r="A15" s="184" t="s">
        <v>126</v>
      </c>
      <c r="B15" s="185">
        <v>18.869875716293979</v>
      </c>
      <c r="C15" s="184">
        <v>20.071728143113059</v>
      </c>
      <c r="D15" s="185">
        <v>20.548543676057609</v>
      </c>
      <c r="E15" s="186">
        <f t="shared" si="0"/>
        <v>28</v>
      </c>
      <c r="F15" s="186">
        <f t="shared" si="1"/>
        <v>29</v>
      </c>
      <c r="G15" s="186">
        <f t="shared" si="2"/>
        <v>29</v>
      </c>
      <c r="H15" s="45" t="str">
        <f t="shared" si="3"/>
        <v>18.87; (27)</v>
      </c>
      <c r="I15" s="45" t="str">
        <f t="shared" si="3"/>
        <v>20.07; (28)</v>
      </c>
      <c r="J15" s="45" t="str">
        <f t="shared" si="3"/>
        <v>20.55; (28)</v>
      </c>
    </row>
    <row r="16" spans="1:10" x14ac:dyDescent="0.2">
      <c r="A16" s="184" t="s">
        <v>102</v>
      </c>
      <c r="B16" s="185">
        <v>18.96925956270497</v>
      </c>
      <c r="C16" s="184">
        <v>20.233211312175179</v>
      </c>
      <c r="D16" s="185">
        <v>20.624709758232569</v>
      </c>
      <c r="E16" s="186">
        <f t="shared" si="0"/>
        <v>27</v>
      </c>
      <c r="F16" s="186">
        <f t="shared" si="1"/>
        <v>28</v>
      </c>
      <c r="G16" s="186">
        <f t="shared" si="2"/>
        <v>28</v>
      </c>
      <c r="H16" s="45" t="str">
        <f t="shared" si="3"/>
        <v>18.97; (26)</v>
      </c>
      <c r="I16" s="45" t="str">
        <f t="shared" si="3"/>
        <v>20.23; (27)</v>
      </c>
      <c r="J16" s="45" t="str">
        <f t="shared" si="3"/>
        <v>20.62; (27)</v>
      </c>
    </row>
    <row r="17" spans="1:10" x14ac:dyDescent="0.2">
      <c r="A17" s="184" t="s">
        <v>93</v>
      </c>
      <c r="B17" s="185">
        <v>19.184864609342409</v>
      </c>
      <c r="C17" s="184">
        <v>20.32899140460847</v>
      </c>
      <c r="D17" s="185">
        <v>20.89508750236164</v>
      </c>
      <c r="E17" s="186">
        <f t="shared" si="0"/>
        <v>26</v>
      </c>
      <c r="F17" s="186">
        <f t="shared" si="1"/>
        <v>26</v>
      </c>
      <c r="G17" s="186">
        <f t="shared" si="2"/>
        <v>24</v>
      </c>
      <c r="H17" s="45" t="str">
        <f t="shared" si="3"/>
        <v>19.18; (25)</v>
      </c>
      <c r="I17" s="45" t="str">
        <f t="shared" si="3"/>
        <v>20.33; (25)</v>
      </c>
      <c r="J17" s="45" t="str">
        <f t="shared" si="3"/>
        <v>20.9; (23)</v>
      </c>
    </row>
    <row r="18" spans="1:10" x14ac:dyDescent="0.2">
      <c r="A18" s="184" t="s">
        <v>107</v>
      </c>
      <c r="B18" s="185">
        <v>19.278782095055352</v>
      </c>
      <c r="C18" s="184">
        <v>20.455646477915749</v>
      </c>
      <c r="D18" s="185">
        <v>20.8367234445296</v>
      </c>
      <c r="E18" s="186">
        <f t="shared" si="0"/>
        <v>25</v>
      </c>
      <c r="F18" s="186">
        <f t="shared" si="1"/>
        <v>24</v>
      </c>
      <c r="G18" s="186">
        <f t="shared" si="2"/>
        <v>27</v>
      </c>
      <c r="H18" s="45" t="str">
        <f t="shared" si="3"/>
        <v>19.28; (24)</v>
      </c>
      <c r="I18" s="45" t="str">
        <f t="shared" si="3"/>
        <v>20.46; (23)</v>
      </c>
      <c r="J18" s="45" t="str">
        <f t="shared" si="3"/>
        <v>20.84; (26)</v>
      </c>
    </row>
    <row r="19" spans="1:10" x14ac:dyDescent="0.2">
      <c r="A19" s="184" t="s">
        <v>118</v>
      </c>
      <c r="B19" s="185">
        <v>19.315701241764032</v>
      </c>
      <c r="C19" s="184">
        <v>20.286985019881119</v>
      </c>
      <c r="D19" s="185">
        <v>20.967582378199261</v>
      </c>
      <c r="E19" s="186">
        <f t="shared" si="0"/>
        <v>24</v>
      </c>
      <c r="F19" s="186">
        <f t="shared" si="1"/>
        <v>27</v>
      </c>
      <c r="G19" s="186">
        <f t="shared" si="2"/>
        <v>22</v>
      </c>
      <c r="H19" s="45" t="str">
        <f t="shared" si="3"/>
        <v>19.32; (23)</v>
      </c>
      <c r="I19" s="45" t="str">
        <f>IF(A19="Nacional",ROUND(C19,2),CONCATENATE(ROUND(C19, 2),"; ","(",IF(B19="Nacional","", F19-1),")"))</f>
        <v>20.29; (26)</v>
      </c>
      <c r="J19" s="45" t="str">
        <f>IF(A19="Nacional",ROUND(D19,2),CONCATENATE(ROUND(D19, 2),"; ","(",IF(C19="Nacional","", G19-1),")"))</f>
        <v>20.97; (21)</v>
      </c>
    </row>
    <row r="20" spans="1:10" x14ac:dyDescent="0.2">
      <c r="A20" s="184" t="s">
        <v>123</v>
      </c>
      <c r="B20" s="243">
        <v>19.319981613210182</v>
      </c>
      <c r="C20" s="184">
        <v>20.730972049745599</v>
      </c>
      <c r="D20" s="185">
        <v>21.069014924409949</v>
      </c>
      <c r="E20" s="186">
        <f t="shared" si="0"/>
        <v>23</v>
      </c>
      <c r="F20" s="186">
        <f t="shared" si="1"/>
        <v>19</v>
      </c>
      <c r="G20" s="186">
        <f t="shared" si="2"/>
        <v>20</v>
      </c>
      <c r="H20" s="45">
        <f t="shared" si="3"/>
        <v>19.32</v>
      </c>
      <c r="I20" s="45" t="str">
        <f t="shared" si="3"/>
        <v>20.73; (18)</v>
      </c>
      <c r="J20" s="45" t="str">
        <f t="shared" si="3"/>
        <v>21.07; (19)</v>
      </c>
    </row>
    <row r="21" spans="1:10" x14ac:dyDescent="0.2">
      <c r="A21" s="184" t="s">
        <v>105</v>
      </c>
      <c r="B21" s="185">
        <v>19.320129763256841</v>
      </c>
      <c r="C21" s="184">
        <v>20.590095966457941</v>
      </c>
      <c r="D21" s="185">
        <v>21.018552761522031</v>
      </c>
      <c r="E21" s="186">
        <f t="shared" si="0"/>
        <v>22</v>
      </c>
      <c r="F21" s="186">
        <f t="shared" si="1"/>
        <v>22</v>
      </c>
      <c r="G21" s="186">
        <f t="shared" si="2"/>
        <v>21</v>
      </c>
      <c r="H21" s="45" t="str">
        <f t="shared" si="3"/>
        <v>19.32; (21)</v>
      </c>
      <c r="I21" s="45" t="str">
        <f t="shared" si="3"/>
        <v>20.59; (21)</v>
      </c>
      <c r="J21" s="45" t="str">
        <f t="shared" si="3"/>
        <v>21.02; (20)</v>
      </c>
    </row>
    <row r="22" spans="1:10" x14ac:dyDescent="0.2">
      <c r="A22" s="184" t="s">
        <v>114</v>
      </c>
      <c r="B22" s="185">
        <v>19.330596039330469</v>
      </c>
      <c r="C22" s="184">
        <v>20.368991115910891</v>
      </c>
      <c r="D22" s="185">
        <v>20.859270749561649</v>
      </c>
      <c r="E22" s="186">
        <f t="shared" si="0"/>
        <v>21</v>
      </c>
      <c r="F22" s="186">
        <f t="shared" si="1"/>
        <v>25</v>
      </c>
      <c r="G22" s="186">
        <f t="shared" si="2"/>
        <v>26</v>
      </c>
      <c r="H22" s="45" t="str">
        <f t="shared" si="3"/>
        <v>19.33; (20)</v>
      </c>
      <c r="I22" s="45" t="str">
        <f t="shared" si="3"/>
        <v>20.37; (24)</v>
      </c>
      <c r="J22" s="45" t="str">
        <f t="shared" si="3"/>
        <v>20.86; (25)</v>
      </c>
    </row>
    <row r="23" spans="1:10" x14ac:dyDescent="0.2">
      <c r="A23" s="184" t="s">
        <v>99</v>
      </c>
      <c r="B23" s="185">
        <v>19.370195201977541</v>
      </c>
      <c r="C23" s="184">
        <v>20.72793597978821</v>
      </c>
      <c r="D23" s="185">
        <v>20.85929339682621</v>
      </c>
      <c r="E23" s="186">
        <f t="shared" si="0"/>
        <v>20</v>
      </c>
      <c r="F23" s="186">
        <f t="shared" si="1"/>
        <v>20</v>
      </c>
      <c r="G23" s="186">
        <f t="shared" si="2"/>
        <v>25</v>
      </c>
      <c r="H23" s="45" t="str">
        <f t="shared" si="3"/>
        <v>19.37; (19)</v>
      </c>
      <c r="I23" s="45" t="str">
        <f t="shared" si="3"/>
        <v>20.73; (19)</v>
      </c>
      <c r="J23" s="45" t="str">
        <f t="shared" si="3"/>
        <v>20.86; (24)</v>
      </c>
    </row>
    <row r="24" spans="1:10" x14ac:dyDescent="0.2">
      <c r="A24" s="184" t="s">
        <v>94</v>
      </c>
      <c r="B24" s="185">
        <v>19.481932592415021</v>
      </c>
      <c r="C24" s="184">
        <v>20.826550200863529</v>
      </c>
      <c r="D24" s="185">
        <v>21.227681205490139</v>
      </c>
      <c r="E24" s="186">
        <f t="shared" si="0"/>
        <v>19</v>
      </c>
      <c r="F24" s="186">
        <f t="shared" si="1"/>
        <v>16</v>
      </c>
      <c r="G24" s="186">
        <f t="shared" si="2"/>
        <v>16</v>
      </c>
      <c r="H24" s="45" t="str">
        <f t="shared" si="3"/>
        <v>19.48; (18)</v>
      </c>
      <c r="I24" s="45" t="str">
        <f t="shared" si="3"/>
        <v>20.83; (15)</v>
      </c>
      <c r="J24" s="45" t="str">
        <f t="shared" si="3"/>
        <v>21.23; (15)</v>
      </c>
    </row>
    <row r="25" spans="1:10" x14ac:dyDescent="0.2">
      <c r="A25" s="184" t="s">
        <v>125</v>
      </c>
      <c r="B25" s="185">
        <v>19.505399105600759</v>
      </c>
      <c r="C25" s="184">
        <v>20.797253934858801</v>
      </c>
      <c r="D25" s="185">
        <v>21.288134019739289</v>
      </c>
      <c r="E25" s="186">
        <f t="shared" si="0"/>
        <v>18</v>
      </c>
      <c r="F25" s="186">
        <f t="shared" si="1"/>
        <v>17</v>
      </c>
      <c r="G25" s="186">
        <f t="shared" si="2"/>
        <v>13</v>
      </c>
      <c r="H25" s="45" t="str">
        <f t="shared" si="3"/>
        <v>19.51; (17)</v>
      </c>
      <c r="I25" s="45" t="str">
        <f t="shared" si="3"/>
        <v>20.8; (16)</v>
      </c>
      <c r="J25" s="45" t="str">
        <f t="shared" si="3"/>
        <v>21.29; (12)</v>
      </c>
    </row>
    <row r="26" spans="1:10" x14ac:dyDescent="0.2">
      <c r="A26" s="184" t="s">
        <v>117</v>
      </c>
      <c r="B26" s="185">
        <v>19.544357033550611</v>
      </c>
      <c r="C26" s="184">
        <v>20.768740929937341</v>
      </c>
      <c r="D26" s="185">
        <v>21.323511866641361</v>
      </c>
      <c r="E26" s="186">
        <f t="shared" si="0"/>
        <v>17</v>
      </c>
      <c r="F26" s="186">
        <f t="shared" si="1"/>
        <v>18</v>
      </c>
      <c r="G26" s="186">
        <f t="shared" si="2"/>
        <v>11</v>
      </c>
      <c r="H26" s="45" t="str">
        <f t="shared" ref="H26:J42" si="4">IF(A26="Nacional",ROUND(B26,2),CONCATENATE(ROUND(B26, 2),"; ","(",IF(A26="Nacional","", E26-1),")"))</f>
        <v>19.54; (16)</v>
      </c>
      <c r="I26" s="45" t="str">
        <f t="shared" si="4"/>
        <v>20.77; (17)</v>
      </c>
      <c r="J26" s="45" t="str">
        <f t="shared" si="4"/>
        <v>21.32; (10)</v>
      </c>
    </row>
    <row r="27" spans="1:10" x14ac:dyDescent="0.2">
      <c r="A27" s="184" t="s">
        <v>111</v>
      </c>
      <c r="B27" s="185">
        <v>19.666696746101309</v>
      </c>
      <c r="C27" s="184">
        <v>20.685776384575259</v>
      </c>
      <c r="D27" s="185">
        <v>21.216384021187679</v>
      </c>
      <c r="E27" s="186">
        <f t="shared" si="0"/>
        <v>16</v>
      </c>
      <c r="F27" s="186">
        <f t="shared" si="1"/>
        <v>21</v>
      </c>
      <c r="G27" s="186">
        <f t="shared" si="2"/>
        <v>17</v>
      </c>
      <c r="H27" s="45" t="str">
        <f t="shared" si="4"/>
        <v>19.67; (15)</v>
      </c>
      <c r="I27" s="45" t="str">
        <f t="shared" si="4"/>
        <v>20.69; (20)</v>
      </c>
      <c r="J27" s="45" t="str">
        <f t="shared" si="4"/>
        <v>21.22; (16)</v>
      </c>
    </row>
    <row r="28" spans="1:10" x14ac:dyDescent="0.2">
      <c r="A28" s="184" t="s">
        <v>124</v>
      </c>
      <c r="B28" s="185">
        <v>19.71239731383227</v>
      </c>
      <c r="C28" s="184">
        <v>21.127702672522311</v>
      </c>
      <c r="D28" s="185">
        <v>21.24448214552665</v>
      </c>
      <c r="E28" s="186">
        <f t="shared" si="0"/>
        <v>15</v>
      </c>
      <c r="F28" s="186">
        <f t="shared" si="1"/>
        <v>10</v>
      </c>
      <c r="G28" s="186">
        <f t="shared" si="2"/>
        <v>15</v>
      </c>
      <c r="H28" s="45" t="str">
        <f t="shared" si="4"/>
        <v>19.71; (14)</v>
      </c>
      <c r="I28" s="45" t="str">
        <f t="shared" si="4"/>
        <v>21.13; (9)</v>
      </c>
      <c r="J28" s="45" t="str">
        <f t="shared" si="4"/>
        <v>21.24; (14)</v>
      </c>
    </row>
    <row r="29" spans="1:10" x14ac:dyDescent="0.2">
      <c r="A29" s="184" t="s">
        <v>92</v>
      </c>
      <c r="B29" s="185">
        <v>19.73195426638382</v>
      </c>
      <c r="C29" s="184">
        <v>20.9624327315546</v>
      </c>
      <c r="D29" s="185">
        <v>21.246606867850009</v>
      </c>
      <c r="E29" s="186">
        <f t="shared" si="0"/>
        <v>14</v>
      </c>
      <c r="F29" s="186">
        <f t="shared" si="1"/>
        <v>15</v>
      </c>
      <c r="G29" s="186">
        <f t="shared" si="2"/>
        <v>14</v>
      </c>
      <c r="H29" s="45" t="str">
        <f t="shared" si="4"/>
        <v>19.73; (13)</v>
      </c>
      <c r="I29" s="45" t="str">
        <f t="shared" si="4"/>
        <v>20.96; (14)</v>
      </c>
      <c r="J29" s="45" t="str">
        <f t="shared" si="4"/>
        <v>21.25; (13)</v>
      </c>
    </row>
    <row r="30" spans="1:10" x14ac:dyDescent="0.2">
      <c r="A30" s="184" t="s">
        <v>170</v>
      </c>
      <c r="B30" s="185">
        <v>19.76597875885993</v>
      </c>
      <c r="C30" s="184">
        <v>21.063517814410218</v>
      </c>
      <c r="D30" s="185">
        <v>20.941564522624649</v>
      </c>
      <c r="E30" s="186">
        <f t="shared" si="0"/>
        <v>13</v>
      </c>
      <c r="F30" s="186">
        <f t="shared" si="1"/>
        <v>12</v>
      </c>
      <c r="G30" s="186">
        <f t="shared" si="2"/>
        <v>23</v>
      </c>
      <c r="H30" s="45" t="str">
        <f t="shared" si="4"/>
        <v>19.77; (12)</v>
      </c>
      <c r="I30" s="45" t="str">
        <f t="shared" si="4"/>
        <v>21.06; (11)</v>
      </c>
      <c r="J30" s="45" t="str">
        <f t="shared" si="4"/>
        <v>20.94; (22)</v>
      </c>
    </row>
    <row r="31" spans="1:10" x14ac:dyDescent="0.2">
      <c r="A31" s="184" t="s">
        <v>120</v>
      </c>
      <c r="B31" s="185">
        <v>19.7933819424277</v>
      </c>
      <c r="C31" s="184">
        <v>21.673826605225958</v>
      </c>
      <c r="D31" s="185">
        <v>21.73337370887192</v>
      </c>
      <c r="E31" s="186">
        <f t="shared" si="0"/>
        <v>12</v>
      </c>
      <c r="F31" s="186">
        <f t="shared" si="1"/>
        <v>3</v>
      </c>
      <c r="G31" s="186">
        <f t="shared" si="2"/>
        <v>2</v>
      </c>
      <c r="H31" s="45" t="str">
        <f t="shared" si="4"/>
        <v>19.79; (11)</v>
      </c>
      <c r="I31" s="45" t="str">
        <f t="shared" si="4"/>
        <v>21.67; (2)</v>
      </c>
      <c r="J31" s="45" t="str">
        <f t="shared" si="4"/>
        <v>21.73; (1)</v>
      </c>
    </row>
    <row r="32" spans="1:10" x14ac:dyDescent="0.2">
      <c r="A32" s="184" t="s">
        <v>119</v>
      </c>
      <c r="B32" s="185">
        <v>19.8121876082085</v>
      </c>
      <c r="C32" s="184">
        <v>21.381265972752718</v>
      </c>
      <c r="D32" s="185">
        <v>21.54833367899759</v>
      </c>
      <c r="E32" s="186">
        <f t="shared" si="0"/>
        <v>11</v>
      </c>
      <c r="F32" s="186">
        <f t="shared" si="1"/>
        <v>7</v>
      </c>
      <c r="G32" s="186">
        <f t="shared" si="2"/>
        <v>4</v>
      </c>
      <c r="H32" s="45" t="str">
        <f t="shared" si="4"/>
        <v>19.81; (10)</v>
      </c>
      <c r="I32" s="45" t="str">
        <f t="shared" si="4"/>
        <v>21.38; (6)</v>
      </c>
      <c r="J32" s="45" t="str">
        <f t="shared" si="4"/>
        <v>21.55; (3)</v>
      </c>
    </row>
    <row r="33" spans="1:10" x14ac:dyDescent="0.2">
      <c r="A33" s="184" t="s">
        <v>97</v>
      </c>
      <c r="B33" s="185">
        <v>19.847807162670691</v>
      </c>
      <c r="C33" s="184">
        <v>21.198481619999541</v>
      </c>
      <c r="D33" s="185">
        <v>21.47113464842419</v>
      </c>
      <c r="E33" s="186">
        <f t="shared" si="0"/>
        <v>10</v>
      </c>
      <c r="F33" s="186">
        <f t="shared" si="1"/>
        <v>9</v>
      </c>
      <c r="G33" s="186">
        <f t="shared" si="2"/>
        <v>8</v>
      </c>
      <c r="H33" s="45" t="str">
        <f t="shared" si="4"/>
        <v>19.85; (9)</v>
      </c>
      <c r="I33" s="45" t="str">
        <f t="shared" si="4"/>
        <v>21.2; (8)</v>
      </c>
      <c r="J33" s="45" t="str">
        <f t="shared" si="4"/>
        <v>21.47; (7)</v>
      </c>
    </row>
    <row r="34" spans="1:10" x14ac:dyDescent="0.2">
      <c r="A34" s="184" t="s">
        <v>106</v>
      </c>
      <c r="B34" s="185">
        <v>19.879530450550341</v>
      </c>
      <c r="C34" s="184">
        <v>21.026562781599811</v>
      </c>
      <c r="D34" s="185">
        <v>21.493650660439801</v>
      </c>
      <c r="E34" s="186">
        <f t="shared" si="0"/>
        <v>9</v>
      </c>
      <c r="F34" s="186">
        <f t="shared" si="1"/>
        <v>14</v>
      </c>
      <c r="G34" s="186">
        <f t="shared" si="2"/>
        <v>6</v>
      </c>
      <c r="H34" s="45" t="str">
        <f t="shared" si="4"/>
        <v>19.88; (8)</v>
      </c>
      <c r="I34" s="45" t="str">
        <f t="shared" si="4"/>
        <v>21.03; (13)</v>
      </c>
      <c r="J34" s="45" t="str">
        <f t="shared" si="4"/>
        <v>21.49; (5)</v>
      </c>
    </row>
    <row r="35" spans="1:10" x14ac:dyDescent="0.2">
      <c r="A35" s="184" t="s">
        <v>110</v>
      </c>
      <c r="B35" s="185">
        <v>19.899312915485169</v>
      </c>
      <c r="C35" s="184">
        <v>21.03937868641286</v>
      </c>
      <c r="D35" s="185">
        <v>21.470273431361509</v>
      </c>
      <c r="E35" s="186">
        <f t="shared" si="0"/>
        <v>8</v>
      </c>
      <c r="F35" s="186">
        <f t="shared" si="1"/>
        <v>13</v>
      </c>
      <c r="G35" s="186">
        <f t="shared" si="2"/>
        <v>9</v>
      </c>
      <c r="H35" s="45" t="str">
        <f t="shared" si="4"/>
        <v>19.9; (7)</v>
      </c>
      <c r="I35" s="45" t="str">
        <f t="shared" si="4"/>
        <v>21.04; (12)</v>
      </c>
      <c r="J35" s="45" t="str">
        <f t="shared" si="4"/>
        <v>21.47; (8)</v>
      </c>
    </row>
    <row r="36" spans="1:10" x14ac:dyDescent="0.2">
      <c r="A36" s="184" t="s">
        <v>122</v>
      </c>
      <c r="B36" s="185">
        <v>19.95293575874673</v>
      </c>
      <c r="C36" s="184">
        <v>21.12438650914272</v>
      </c>
      <c r="D36" s="185">
        <v>21.520278889005471</v>
      </c>
      <c r="E36" s="186">
        <f t="shared" si="0"/>
        <v>7</v>
      </c>
      <c r="F36" s="186">
        <f t="shared" si="1"/>
        <v>11</v>
      </c>
      <c r="G36" s="186">
        <f t="shared" si="2"/>
        <v>5</v>
      </c>
      <c r="H36" s="45" t="str">
        <f t="shared" si="4"/>
        <v>19.95; (6)</v>
      </c>
      <c r="I36" s="45" t="str">
        <f t="shared" si="4"/>
        <v>21.12; (10)</v>
      </c>
      <c r="J36" s="45" t="str">
        <f t="shared" si="4"/>
        <v>21.52; (4)</v>
      </c>
    </row>
    <row r="37" spans="1:10" x14ac:dyDescent="0.2">
      <c r="A37" s="184" t="s">
        <v>96</v>
      </c>
      <c r="B37" s="185">
        <v>20.077903503419851</v>
      </c>
      <c r="C37" s="184">
        <v>21.237276139206909</v>
      </c>
      <c r="D37" s="185">
        <v>21.607738132816301</v>
      </c>
      <c r="E37" s="186">
        <f t="shared" si="0"/>
        <v>6</v>
      </c>
      <c r="F37" s="186">
        <f t="shared" si="1"/>
        <v>8</v>
      </c>
      <c r="G37" s="186">
        <f t="shared" si="2"/>
        <v>3</v>
      </c>
      <c r="H37" s="45" t="str">
        <f t="shared" si="4"/>
        <v>20.08; (5)</v>
      </c>
      <c r="I37" s="45" t="str">
        <f t="shared" si="4"/>
        <v>21.24; (7)</v>
      </c>
      <c r="J37" s="45" t="str">
        <f t="shared" si="4"/>
        <v>21.61; (2)</v>
      </c>
    </row>
    <row r="38" spans="1:10" x14ac:dyDescent="0.2">
      <c r="A38" s="184" t="s">
        <v>98</v>
      </c>
      <c r="B38" s="185">
        <v>20.160286266356319</v>
      </c>
      <c r="C38" s="184">
        <v>21.54446151005958</v>
      </c>
      <c r="D38" s="185">
        <v>21.407647212510309</v>
      </c>
      <c r="E38" s="186">
        <f t="shared" si="0"/>
        <v>5</v>
      </c>
      <c r="F38" s="186">
        <f t="shared" si="1"/>
        <v>4</v>
      </c>
      <c r="G38" s="186">
        <f t="shared" si="2"/>
        <v>10</v>
      </c>
      <c r="H38" s="45" t="str">
        <f t="shared" si="4"/>
        <v>20.16; (4)</v>
      </c>
      <c r="I38" s="45" t="str">
        <f t="shared" si="4"/>
        <v>21.54; (3)</v>
      </c>
      <c r="J38" s="45" t="str">
        <f t="shared" si="4"/>
        <v>21.41; (9)</v>
      </c>
    </row>
    <row r="39" spans="1:10" x14ac:dyDescent="0.2">
      <c r="A39" s="184" t="s">
        <v>108</v>
      </c>
      <c r="B39" s="185">
        <v>20.165052115151809</v>
      </c>
      <c r="C39" s="184">
        <v>21.47680656216809</v>
      </c>
      <c r="D39" s="185">
        <v>21.471859372604719</v>
      </c>
      <c r="E39" s="186">
        <f t="shared" si="0"/>
        <v>4</v>
      </c>
      <c r="F39" s="186">
        <f t="shared" si="1"/>
        <v>5</v>
      </c>
      <c r="G39" s="186">
        <f t="shared" si="2"/>
        <v>7</v>
      </c>
      <c r="H39" s="45" t="str">
        <f t="shared" si="4"/>
        <v>20.17; (3)</v>
      </c>
      <c r="I39" s="45" t="str">
        <f t="shared" si="4"/>
        <v>21.48; (4)</v>
      </c>
      <c r="J39" s="45" t="str">
        <f t="shared" si="4"/>
        <v>21.47; (6)</v>
      </c>
    </row>
    <row r="40" spans="1:10" x14ac:dyDescent="0.2">
      <c r="A40" s="184" t="s">
        <v>456</v>
      </c>
      <c r="B40" s="185">
        <v>20.284886319312559</v>
      </c>
      <c r="C40" s="184">
        <v>21.444349936791809</v>
      </c>
      <c r="D40" s="185">
        <v>21.129950194304531</v>
      </c>
      <c r="E40" s="186">
        <f t="shared" si="0"/>
        <v>3</v>
      </c>
      <c r="F40" s="186">
        <f t="shared" si="1"/>
        <v>6</v>
      </c>
      <c r="G40" s="186">
        <f t="shared" si="2"/>
        <v>18</v>
      </c>
      <c r="H40" s="45" t="str">
        <f t="shared" si="4"/>
        <v>20.28; (2)</v>
      </c>
      <c r="I40" s="45" t="str">
        <f t="shared" si="4"/>
        <v>21.44; (5)</v>
      </c>
      <c r="J40" s="45" t="str">
        <f t="shared" si="4"/>
        <v>21.13; (17)</v>
      </c>
    </row>
    <row r="41" spans="1:10" x14ac:dyDescent="0.2">
      <c r="A41" s="184" t="s">
        <v>101</v>
      </c>
      <c r="B41" s="185">
        <v>20.339340650305029</v>
      </c>
      <c r="C41" s="184">
        <v>21.711434564769469</v>
      </c>
      <c r="D41" s="185">
        <v>21.317632746693359</v>
      </c>
      <c r="E41" s="186">
        <f t="shared" si="0"/>
        <v>2</v>
      </c>
      <c r="F41" s="186">
        <f t="shared" si="1"/>
        <v>2</v>
      </c>
      <c r="G41" s="186">
        <f t="shared" si="2"/>
        <v>12</v>
      </c>
      <c r="H41" s="45" t="str">
        <f t="shared" si="4"/>
        <v>20.34; (1)</v>
      </c>
      <c r="I41" s="45" t="str">
        <f t="shared" si="4"/>
        <v>21.71; (1)</v>
      </c>
      <c r="J41" s="45" t="str">
        <f t="shared" si="4"/>
        <v>21.32; (11)</v>
      </c>
    </row>
    <row r="42" spans="1:10" x14ac:dyDescent="0.2">
      <c r="A42" s="184" t="s">
        <v>113</v>
      </c>
      <c r="B42" s="185">
        <v>20.639778188263989</v>
      </c>
      <c r="C42" s="184">
        <v>21.869188882822929</v>
      </c>
      <c r="D42" s="185">
        <v>21.869919449074391</v>
      </c>
      <c r="E42" s="186">
        <f t="shared" si="0"/>
        <v>1</v>
      </c>
      <c r="F42" s="186">
        <f t="shared" si="1"/>
        <v>1</v>
      </c>
      <c r="G42" s="186">
        <f t="shared" si="2"/>
        <v>1</v>
      </c>
      <c r="H42" s="45" t="str">
        <f t="shared" si="4"/>
        <v>20.64; (0)</v>
      </c>
      <c r="I42" s="45" t="str">
        <f t="shared" si="4"/>
        <v>21.87; (0)</v>
      </c>
      <c r="J42" s="45" t="str">
        <f t="shared" si="4"/>
        <v>21.87; (0)</v>
      </c>
    </row>
    <row r="44" spans="1:10" x14ac:dyDescent="0.2">
      <c r="A44" s="37" t="s">
        <v>121</v>
      </c>
      <c r="B44" s="187" t="s">
        <v>213</v>
      </c>
      <c r="C44" s="187" t="s">
        <v>213</v>
      </c>
      <c r="D44" s="187" t="s">
        <v>213</v>
      </c>
    </row>
    <row r="45" spans="1:10" x14ac:dyDescent="0.2">
      <c r="A45" s="45" t="str">
        <f>LOOKUP(B45,B10:B42,A10:A42)</f>
        <v>Baja California Sur</v>
      </c>
      <c r="B45" s="48">
        <f>MAX(B10:B42)</f>
        <v>20.639778188263989</v>
      </c>
    </row>
    <row r="46" spans="1:10" x14ac:dyDescent="0.2">
      <c r="A46" s="45" t="str">
        <f>LOOKUP(C46,C10:C42,A10:A42)</f>
        <v>Baja California Sur</v>
      </c>
      <c r="C46" s="48">
        <f>MAX(C10:C42)</f>
        <v>21.869188882822929</v>
      </c>
    </row>
    <row r="47" spans="1:10" x14ac:dyDescent="0.2">
      <c r="A47" s="45" t="str">
        <f>LOOKUP(D47,D10:D42,A10:A42)</f>
        <v>Baja California Sur</v>
      </c>
      <c r="D47" s="48">
        <f>MAX(D10:D42)</f>
        <v>21.869919449074391</v>
      </c>
    </row>
    <row r="48" spans="1:10" x14ac:dyDescent="0.2">
      <c r="B48" s="188" t="s">
        <v>214</v>
      </c>
      <c r="C48" s="188" t="s">
        <v>214</v>
      </c>
      <c r="D48" s="188" t="s">
        <v>214</v>
      </c>
    </row>
    <row r="49" spans="1:4" x14ac:dyDescent="0.2">
      <c r="A49" s="45" t="str">
        <f>LOOKUP(B49,B10:B42,A10:A42)</f>
        <v>Tamaulipas</v>
      </c>
      <c r="B49" s="48">
        <f>MIN(B10:B42)</f>
        <v>16.327975904144949</v>
      </c>
    </row>
    <row r="50" spans="1:4" x14ac:dyDescent="0.2">
      <c r="A50" s="45" t="str">
        <f>LOOKUP(C50,C10:C42,A10:A42)</f>
        <v>Tamaulipas</v>
      </c>
      <c r="C50" s="48">
        <f>MIN(C10:C42)</f>
        <v>17.93012533975504</v>
      </c>
    </row>
    <row r="51" spans="1:4" x14ac:dyDescent="0.2">
      <c r="A51" s="45" t="str">
        <f>LOOKUP(D51,D10:D42,A10:A42)</f>
        <v>Tabasco</v>
      </c>
      <c r="D51" s="48">
        <f xml:space="preserve"> MIN(D10:D42)</f>
        <v>20.077083166005838</v>
      </c>
    </row>
  </sheetData>
  <autoFilter ref="A9:J9">
    <sortState ref="A10:J42">
      <sortCondition ref="B9"/>
    </sortState>
  </autoFilter>
  <mergeCells count="1">
    <mergeCell ref="H1:I1"/>
  </mergeCells>
  <hyperlinks>
    <hyperlink ref="H1:I1" location="Index!A1" display="Regresar al Índice"/>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0000"/>
  </sheetPr>
  <dimension ref="A1:I13"/>
  <sheetViews>
    <sheetView workbookViewId="0"/>
  </sheetViews>
  <sheetFormatPr baseColWidth="10" defaultColWidth="11.42578125" defaultRowHeight="12.75" x14ac:dyDescent="0.2"/>
  <cols>
    <col min="1" max="1" width="22.140625" style="51" bestFit="1" customWidth="1"/>
    <col min="2" max="2" width="23.7109375" style="51" customWidth="1"/>
    <col min="3" max="16384" width="11.42578125" style="51"/>
  </cols>
  <sheetData>
    <row r="1" spans="1:9" ht="15" x14ac:dyDescent="0.25">
      <c r="A1" s="317" t="s">
        <v>1026</v>
      </c>
      <c r="H1" s="330" t="s">
        <v>133</v>
      </c>
      <c r="I1" s="330"/>
    </row>
    <row r="2" spans="1:9" x14ac:dyDescent="0.2">
      <c r="A2" s="51" t="s">
        <v>811</v>
      </c>
    </row>
    <row r="3" spans="1:9" x14ac:dyDescent="0.2">
      <c r="A3" s="51" t="s">
        <v>812</v>
      </c>
    </row>
    <row r="6" spans="1:9" x14ac:dyDescent="0.2">
      <c r="A6" s="268" t="s">
        <v>692</v>
      </c>
      <c r="B6" s="268" t="s">
        <v>813</v>
      </c>
    </row>
    <row r="7" spans="1:9" x14ac:dyDescent="0.2">
      <c r="A7" s="214" t="s">
        <v>399</v>
      </c>
      <c r="B7" s="215">
        <v>31</v>
      </c>
    </row>
    <row r="8" spans="1:9" x14ac:dyDescent="0.2">
      <c r="A8" s="212" t="s">
        <v>602</v>
      </c>
      <c r="B8" s="213">
        <v>12</v>
      </c>
    </row>
    <row r="9" spans="1:9" x14ac:dyDescent="0.2">
      <c r="A9" s="214" t="s">
        <v>600</v>
      </c>
      <c r="B9" s="215">
        <v>3</v>
      </c>
    </row>
    <row r="10" spans="1:9" x14ac:dyDescent="0.2">
      <c r="A10" s="212" t="s">
        <v>719</v>
      </c>
      <c r="B10" s="213">
        <v>2</v>
      </c>
    </row>
    <row r="11" spans="1:9" x14ac:dyDescent="0.2">
      <c r="A11" s="214" t="s">
        <v>599</v>
      </c>
      <c r="B11" s="215">
        <v>2</v>
      </c>
    </row>
    <row r="12" spans="1:9" x14ac:dyDescent="0.2">
      <c r="A12" s="212" t="s">
        <v>596</v>
      </c>
      <c r="B12" s="213">
        <v>1</v>
      </c>
    </row>
    <row r="13" spans="1:9" x14ac:dyDescent="0.2">
      <c r="A13" s="269" t="s">
        <v>718</v>
      </c>
      <c r="B13" s="268">
        <v>51</v>
      </c>
    </row>
  </sheetData>
  <mergeCells count="1">
    <mergeCell ref="H1:I1"/>
  </mergeCells>
  <hyperlinks>
    <hyperlink ref="H1:I1" location="Index!A1" display="Regresar al Índice"/>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FF0000"/>
  </sheetPr>
  <dimension ref="A1:I30"/>
  <sheetViews>
    <sheetView workbookViewId="0">
      <selection activeCell="H1" sqref="H1:I1"/>
    </sheetView>
  </sheetViews>
  <sheetFormatPr baseColWidth="10" defaultColWidth="11.42578125" defaultRowHeight="12.75" x14ac:dyDescent="0.2"/>
  <cols>
    <col min="1" max="1" width="11.42578125" style="2" customWidth="1"/>
    <col min="2" max="2" width="11.42578125" style="2"/>
    <col min="3" max="6" width="11.42578125" style="2" customWidth="1"/>
    <col min="7" max="7" width="13.5703125" style="2" customWidth="1"/>
    <col min="8" max="16384" width="11.42578125" style="2"/>
  </cols>
  <sheetData>
    <row r="1" spans="1:9" ht="15" x14ac:dyDescent="0.25">
      <c r="A1" s="316" t="s">
        <v>1192</v>
      </c>
      <c r="H1" s="330" t="s">
        <v>133</v>
      </c>
      <c r="I1" s="330"/>
    </row>
    <row r="2" spans="1:9" x14ac:dyDescent="0.2">
      <c r="A2" s="3" t="s">
        <v>215</v>
      </c>
    </row>
    <row r="7" spans="1:9" ht="40.5" customHeight="1" x14ac:dyDescent="0.2">
      <c r="A7" s="13" t="s">
        <v>161</v>
      </c>
      <c r="B7" s="13" t="s">
        <v>270</v>
      </c>
      <c r="C7" s="289" t="s">
        <v>216</v>
      </c>
      <c r="D7" s="289" t="s">
        <v>217</v>
      </c>
      <c r="E7" s="289" t="s">
        <v>218</v>
      </c>
      <c r="F7" s="289" t="s">
        <v>219</v>
      </c>
    </row>
    <row r="8" spans="1:9" x14ac:dyDescent="0.2">
      <c r="A8" s="13">
        <v>1997</v>
      </c>
      <c r="B8" s="13" t="s">
        <v>778</v>
      </c>
      <c r="C8" s="14">
        <v>866223</v>
      </c>
      <c r="D8" s="14">
        <v>2810</v>
      </c>
      <c r="E8" s="15">
        <v>3.2545259337073418E-3</v>
      </c>
      <c r="F8" s="13"/>
    </row>
    <row r="9" spans="1:9" x14ac:dyDescent="0.2">
      <c r="A9" s="13">
        <v>1998</v>
      </c>
      <c r="B9" s="13" t="s">
        <v>779</v>
      </c>
      <c r="C9" s="14">
        <v>933784</v>
      </c>
      <c r="D9" s="14">
        <v>5362</v>
      </c>
      <c r="E9" s="16">
        <v>5.7753909321407448E-3</v>
      </c>
      <c r="F9" s="16">
        <v>7.799492740322056E-2</v>
      </c>
    </row>
    <row r="10" spans="1:9" x14ac:dyDescent="0.2">
      <c r="A10" s="13">
        <v>1999</v>
      </c>
      <c r="B10" s="13" t="s">
        <v>780</v>
      </c>
      <c r="C10" s="14">
        <v>997153</v>
      </c>
      <c r="D10" s="14">
        <v>13622</v>
      </c>
      <c r="E10" s="16">
        <v>1.3850097251637106E-2</v>
      </c>
      <c r="F10" s="16">
        <v>6.7862589206925783E-2</v>
      </c>
    </row>
    <row r="11" spans="1:9" x14ac:dyDescent="0.2">
      <c r="A11" s="13">
        <v>2000</v>
      </c>
      <c r="B11" s="13" t="s">
        <v>781</v>
      </c>
      <c r="C11" s="14">
        <v>1054346</v>
      </c>
      <c r="D11" s="14">
        <v>8099</v>
      </c>
      <c r="E11" s="16">
        <v>7.7410018857879681E-3</v>
      </c>
      <c r="F11" s="16">
        <v>5.7356293367216482E-2</v>
      </c>
    </row>
    <row r="12" spans="1:9" x14ac:dyDescent="0.2">
      <c r="A12" s="13">
        <v>2001</v>
      </c>
      <c r="B12" s="13" t="s">
        <v>782</v>
      </c>
      <c r="C12" s="14">
        <v>1028481</v>
      </c>
      <c r="D12" s="14">
        <v>5249</v>
      </c>
      <c r="E12" s="16">
        <v>5.1298239304478077E-3</v>
      </c>
      <c r="F12" s="16">
        <v>-2.453179506537706E-2</v>
      </c>
    </row>
    <row r="13" spans="1:9" x14ac:dyDescent="0.2">
      <c r="A13" s="13">
        <v>2002</v>
      </c>
      <c r="B13" s="13" t="s">
        <v>783</v>
      </c>
      <c r="C13" s="14">
        <v>1046838</v>
      </c>
      <c r="D13" s="14">
        <v>8064</v>
      </c>
      <c r="E13" s="16">
        <v>7.7629975336310775E-3</v>
      </c>
      <c r="F13" s="16">
        <v>1.7848652527368003E-2</v>
      </c>
    </row>
    <row r="14" spans="1:9" x14ac:dyDescent="0.2">
      <c r="A14" s="13">
        <v>2003</v>
      </c>
      <c r="B14" s="13" t="s">
        <v>784</v>
      </c>
      <c r="C14" s="14">
        <v>1047273</v>
      </c>
      <c r="D14" s="14">
        <v>2506</v>
      </c>
      <c r="E14" s="16">
        <v>2.3986209365340905E-3</v>
      </c>
      <c r="F14" s="16">
        <v>4.1553707450425748E-4</v>
      </c>
    </row>
    <row r="15" spans="1:9" x14ac:dyDescent="0.2">
      <c r="A15" s="13">
        <v>2004</v>
      </c>
      <c r="B15" s="13" t="s">
        <v>785</v>
      </c>
      <c r="C15" s="14">
        <v>1075523</v>
      </c>
      <c r="D15" s="14">
        <v>11367</v>
      </c>
      <c r="E15" s="16">
        <v>1.0681704562113037E-2</v>
      </c>
      <c r="F15" s="16">
        <v>2.6974819364196323E-2</v>
      </c>
    </row>
    <row r="16" spans="1:9" x14ac:dyDescent="0.2">
      <c r="A16" s="13">
        <v>2005</v>
      </c>
      <c r="B16" s="13" t="s">
        <v>786</v>
      </c>
      <c r="C16" s="14">
        <v>1113239</v>
      </c>
      <c r="D16" s="14">
        <v>13909</v>
      </c>
      <c r="E16" s="16">
        <v>1.2652251826112293E-2</v>
      </c>
      <c r="F16" s="16">
        <v>3.5067590372311885E-2</v>
      </c>
    </row>
    <row r="17" spans="1:6" x14ac:dyDescent="0.2">
      <c r="A17" s="13">
        <v>2006</v>
      </c>
      <c r="B17" s="13" t="s">
        <v>787</v>
      </c>
      <c r="C17" s="14">
        <v>1168371</v>
      </c>
      <c r="D17" s="14">
        <v>10632</v>
      </c>
      <c r="E17" s="16">
        <v>9.1834169877667016E-3</v>
      </c>
      <c r="F17" s="16">
        <v>4.9523956670580072E-2</v>
      </c>
    </row>
    <row r="18" spans="1:6" x14ac:dyDescent="0.2">
      <c r="A18" s="13">
        <v>2007</v>
      </c>
      <c r="B18" s="13" t="s">
        <v>788</v>
      </c>
      <c r="C18" s="14">
        <v>1219614</v>
      </c>
      <c r="D18" s="14">
        <v>9533</v>
      </c>
      <c r="E18" s="16">
        <v>7.8779850274486307E-3</v>
      </c>
      <c r="F18" s="16">
        <v>4.3858500424950542E-2</v>
      </c>
    </row>
    <row r="19" spans="1:6" x14ac:dyDescent="0.2">
      <c r="A19" s="13">
        <v>2008</v>
      </c>
      <c r="B19" s="13" t="s">
        <v>789</v>
      </c>
      <c r="C19" s="14">
        <v>1225338</v>
      </c>
      <c r="D19" s="14">
        <v>-2692</v>
      </c>
      <c r="E19" s="16">
        <v>-2.1921288567868791E-3</v>
      </c>
      <c r="F19" s="16">
        <v>4.6932882043007051E-3</v>
      </c>
    </row>
    <row r="20" spans="1:6" x14ac:dyDescent="0.2">
      <c r="A20" s="13">
        <v>2009</v>
      </c>
      <c r="B20" s="13" t="s">
        <v>790</v>
      </c>
      <c r="C20" s="14">
        <v>1221907</v>
      </c>
      <c r="D20" s="14">
        <v>11243</v>
      </c>
      <c r="E20" s="16">
        <v>9.2866393978841E-3</v>
      </c>
      <c r="F20" s="16">
        <v>-2.8000437430325542E-3</v>
      </c>
    </row>
    <row r="21" spans="1:6" x14ac:dyDescent="0.2">
      <c r="A21" s="13">
        <v>2010</v>
      </c>
      <c r="B21" s="13" t="s">
        <v>791</v>
      </c>
      <c r="C21" s="14">
        <v>1277314</v>
      </c>
      <c r="D21" s="14">
        <v>9280</v>
      </c>
      <c r="E21" s="16">
        <v>7.3184157522589999E-3</v>
      </c>
      <c r="F21" s="16">
        <v>4.5344694809015706E-2</v>
      </c>
    </row>
    <row r="22" spans="1:6" x14ac:dyDescent="0.2">
      <c r="A22" s="13">
        <v>2011</v>
      </c>
      <c r="B22" s="13" t="s">
        <v>792</v>
      </c>
      <c r="C22" s="14">
        <v>1325584</v>
      </c>
      <c r="D22" s="14">
        <v>7709</v>
      </c>
      <c r="E22" s="16">
        <v>5.8495684340320597E-3</v>
      </c>
      <c r="F22" s="16">
        <v>3.7790237952453287E-2</v>
      </c>
    </row>
    <row r="23" spans="1:6" x14ac:dyDescent="0.2">
      <c r="A23" s="13">
        <v>2012</v>
      </c>
      <c r="B23" s="13" t="s">
        <v>793</v>
      </c>
      <c r="C23" s="14">
        <v>1358570</v>
      </c>
      <c r="D23" s="14">
        <v>8916</v>
      </c>
      <c r="E23" s="16">
        <v>6.6061375730372962E-3</v>
      </c>
      <c r="F23" s="16">
        <v>2.4884126543470719E-2</v>
      </c>
    </row>
    <row r="24" spans="1:6" x14ac:dyDescent="0.2">
      <c r="A24" s="13">
        <v>2013</v>
      </c>
      <c r="B24" s="13" t="s">
        <v>794</v>
      </c>
      <c r="C24" s="14">
        <v>1410118</v>
      </c>
      <c r="D24" s="14">
        <v>6600</v>
      </c>
      <c r="E24" s="16">
        <v>4.7024690812658143E-3</v>
      </c>
      <c r="F24" s="16">
        <v>3.7942836953561487E-2</v>
      </c>
    </row>
    <row r="25" spans="1:6" x14ac:dyDescent="0.2">
      <c r="A25" s="13">
        <v>2014</v>
      </c>
      <c r="B25" s="13" t="s">
        <v>795</v>
      </c>
      <c r="C25" s="14">
        <v>1477172</v>
      </c>
      <c r="D25" s="14">
        <v>14122</v>
      </c>
      <c r="E25" s="16">
        <v>9.6524383992344642E-3</v>
      </c>
      <c r="F25" s="16">
        <v>4.7552048835629357E-2</v>
      </c>
    </row>
    <row r="26" spans="1:6" x14ac:dyDescent="0.2">
      <c r="A26" s="13">
        <v>2015</v>
      </c>
      <c r="B26" s="13" t="s">
        <v>796</v>
      </c>
      <c r="C26" s="14">
        <v>1548821</v>
      </c>
      <c r="D26" s="14">
        <v>18374</v>
      </c>
      <c r="E26" s="16">
        <v>1.2005642795862803E-2</v>
      </c>
      <c r="F26" s="16">
        <v>4.8504168776554168E-2</v>
      </c>
    </row>
    <row r="27" spans="1:6" x14ac:dyDescent="0.2">
      <c r="A27" s="13">
        <v>2016</v>
      </c>
      <c r="B27" s="13" t="s">
        <v>797</v>
      </c>
      <c r="C27" s="14">
        <v>1643345</v>
      </c>
      <c r="D27" s="14">
        <v>15953</v>
      </c>
      <c r="E27" s="16">
        <v>9.802801046090881E-3</v>
      </c>
      <c r="F27" s="16">
        <v>6.1029647712679491E-2</v>
      </c>
    </row>
    <row r="28" spans="1:6" x14ac:dyDescent="0.2">
      <c r="A28" s="13">
        <v>2017</v>
      </c>
      <c r="B28" s="13" t="s">
        <v>798</v>
      </c>
      <c r="C28" s="14">
        <v>1740013</v>
      </c>
      <c r="D28" s="14">
        <v>11987</v>
      </c>
      <c r="E28" s="16">
        <v>6.9368169228936072E-3</v>
      </c>
      <c r="F28" s="16">
        <v>5.8823923156732238E-2</v>
      </c>
    </row>
    <row r="29" spans="1:6" x14ac:dyDescent="0.2">
      <c r="A29" s="13">
        <v>2018</v>
      </c>
      <c r="B29" s="13" t="s">
        <v>799</v>
      </c>
      <c r="C29" s="14">
        <v>1792036</v>
      </c>
      <c r="D29" s="14">
        <v>9118</v>
      </c>
      <c r="E29" s="16">
        <v>5.1140882530773535E-3</v>
      </c>
      <c r="F29" s="16">
        <v>2.9898052485814786E-2</v>
      </c>
    </row>
    <row r="30" spans="1:6" x14ac:dyDescent="0.2">
      <c r="A30" s="13">
        <v>2019</v>
      </c>
      <c r="B30" s="13" t="s">
        <v>800</v>
      </c>
      <c r="C30" s="14">
        <v>1840150</v>
      </c>
      <c r="D30" s="14">
        <v>11459</v>
      </c>
      <c r="E30" s="16">
        <v>6.2662308722467586E-3</v>
      </c>
      <c r="F30" s="16">
        <v>2.6848790984109749E-2</v>
      </c>
    </row>
  </sheetData>
  <mergeCells count="1">
    <mergeCell ref="H1:I1"/>
  </mergeCells>
  <hyperlinks>
    <hyperlink ref="H1:I1" location="Index!A1" display="Regresar al Índice"/>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FF0000"/>
  </sheetPr>
  <dimension ref="A1:I77"/>
  <sheetViews>
    <sheetView zoomScaleNormal="100" workbookViewId="0">
      <selection activeCell="A2" sqref="A2"/>
    </sheetView>
  </sheetViews>
  <sheetFormatPr baseColWidth="10" defaultColWidth="11.42578125" defaultRowHeight="12.75" x14ac:dyDescent="0.2"/>
  <cols>
    <col min="1" max="1" width="16.5703125" style="181" customWidth="1"/>
    <col min="2" max="4" width="11.42578125" style="2" customWidth="1"/>
    <col min="5" max="21" width="11.42578125" style="2"/>
    <col min="22" max="22" width="11.85546875" style="2" bestFit="1" customWidth="1"/>
    <col min="23" max="16384" width="11.42578125" style="2"/>
  </cols>
  <sheetData>
    <row r="1" spans="1:9" ht="15" x14ac:dyDescent="0.25">
      <c r="A1" s="316" t="s">
        <v>1154</v>
      </c>
      <c r="H1" s="330" t="s">
        <v>133</v>
      </c>
      <c r="I1" s="330"/>
    </row>
    <row r="2" spans="1:9" x14ac:dyDescent="0.2">
      <c r="A2" s="3" t="s">
        <v>222</v>
      </c>
    </row>
    <row r="3" spans="1:9" x14ac:dyDescent="0.2">
      <c r="A3" s="180" t="s">
        <v>223</v>
      </c>
    </row>
    <row r="6" spans="1:9" x14ac:dyDescent="0.2">
      <c r="A6" s="6"/>
      <c r="B6" s="241" t="s">
        <v>225</v>
      </c>
      <c r="C6" s="241" t="s">
        <v>377</v>
      </c>
      <c r="D6" s="241" t="s">
        <v>226</v>
      </c>
      <c r="E6" s="241" t="s">
        <v>227</v>
      </c>
      <c r="F6" s="241" t="s">
        <v>228</v>
      </c>
    </row>
    <row r="7" spans="1:9" x14ac:dyDescent="0.2">
      <c r="A7" s="6" t="s">
        <v>100</v>
      </c>
      <c r="B7" s="7">
        <v>609922</v>
      </c>
      <c r="C7" s="7">
        <v>601269</v>
      </c>
      <c r="D7" s="7">
        <v>-8653</v>
      </c>
      <c r="E7" s="6">
        <v>32</v>
      </c>
      <c r="F7" s="8">
        <v>-1.4187059984719363E-2</v>
      </c>
    </row>
    <row r="8" spans="1:9" x14ac:dyDescent="0.2">
      <c r="A8" s="6" t="s">
        <v>97</v>
      </c>
      <c r="B8" s="7">
        <v>341171</v>
      </c>
      <c r="C8" s="7">
        <v>338153</v>
      </c>
      <c r="D8" s="7">
        <v>-3018</v>
      </c>
      <c r="E8" s="6">
        <v>31</v>
      </c>
      <c r="F8" s="8">
        <v>-8.8460039100627386E-3</v>
      </c>
    </row>
    <row r="9" spans="1:9" x14ac:dyDescent="0.2">
      <c r="A9" s="6" t="s">
        <v>125</v>
      </c>
      <c r="B9" s="7">
        <v>794343</v>
      </c>
      <c r="C9" s="7">
        <v>793308</v>
      </c>
      <c r="D9" s="7">
        <v>-1035</v>
      </c>
      <c r="E9" s="6">
        <v>30</v>
      </c>
      <c r="F9" s="8">
        <v>-1.3029635812237261E-3</v>
      </c>
    </row>
    <row r="10" spans="1:9" x14ac:dyDescent="0.2">
      <c r="A10" s="6" t="s">
        <v>109</v>
      </c>
      <c r="B10" s="7">
        <v>708415</v>
      </c>
      <c r="C10" s="7">
        <v>707671</v>
      </c>
      <c r="D10" s="7">
        <v>-744</v>
      </c>
      <c r="E10" s="6">
        <v>29</v>
      </c>
      <c r="F10" s="8">
        <v>-1.0502318556213641E-3</v>
      </c>
    </row>
    <row r="11" spans="1:9" x14ac:dyDescent="0.2">
      <c r="A11" s="6" t="s">
        <v>113</v>
      </c>
      <c r="B11" s="7">
        <v>194690</v>
      </c>
      <c r="C11" s="7">
        <v>194145</v>
      </c>
      <c r="D11" s="7">
        <v>-545</v>
      </c>
      <c r="E11" s="6">
        <v>28</v>
      </c>
      <c r="F11" s="8">
        <v>-2.7993219990753992E-3</v>
      </c>
    </row>
    <row r="12" spans="1:9" x14ac:dyDescent="0.2">
      <c r="A12" s="6" t="s">
        <v>117</v>
      </c>
      <c r="B12" s="7">
        <v>139036</v>
      </c>
      <c r="C12" s="7">
        <v>139005</v>
      </c>
      <c r="D12" s="7">
        <v>-31</v>
      </c>
      <c r="E12" s="6">
        <v>27</v>
      </c>
      <c r="F12" s="8">
        <v>-2.2296383670417086E-4</v>
      </c>
    </row>
    <row r="13" spans="1:9" x14ac:dyDescent="0.2">
      <c r="A13" s="6" t="s">
        <v>99</v>
      </c>
      <c r="B13" s="7">
        <v>452791</v>
      </c>
      <c r="C13" s="7">
        <v>452899</v>
      </c>
      <c r="D13" s="7">
        <v>108</v>
      </c>
      <c r="E13" s="6">
        <v>26</v>
      </c>
      <c r="F13" s="8">
        <v>2.385206419739383E-4</v>
      </c>
    </row>
    <row r="14" spans="1:9" x14ac:dyDescent="0.2">
      <c r="A14" s="6" t="s">
        <v>94</v>
      </c>
      <c r="B14" s="7">
        <v>135068</v>
      </c>
      <c r="C14" s="7">
        <v>135341</v>
      </c>
      <c r="D14" s="7">
        <v>273</v>
      </c>
      <c r="E14" s="6">
        <v>25</v>
      </c>
      <c r="F14" s="8">
        <v>2.0212041342138054E-3</v>
      </c>
    </row>
    <row r="15" spans="1:9" x14ac:dyDescent="0.2">
      <c r="A15" s="6" t="s">
        <v>124</v>
      </c>
      <c r="B15" s="7">
        <v>621440</v>
      </c>
      <c r="C15" s="7">
        <v>621882</v>
      </c>
      <c r="D15" s="7">
        <v>442</v>
      </c>
      <c r="E15" s="6">
        <v>24</v>
      </c>
      <c r="F15" s="8">
        <v>7.1125128733262599E-4</v>
      </c>
    </row>
    <row r="16" spans="1:9" x14ac:dyDescent="0.2">
      <c r="A16" s="6" t="s">
        <v>110</v>
      </c>
      <c r="B16" s="7">
        <v>247008</v>
      </c>
      <c r="C16" s="7">
        <v>247674</v>
      </c>
      <c r="D16" s="7">
        <v>666</v>
      </c>
      <c r="E16" s="6">
        <v>23</v>
      </c>
      <c r="F16" s="8">
        <v>2.6962689467546763E-3</v>
      </c>
    </row>
    <row r="17" spans="1:6" x14ac:dyDescent="0.2">
      <c r="A17" s="6" t="s">
        <v>114</v>
      </c>
      <c r="B17" s="7">
        <v>103878</v>
      </c>
      <c r="C17" s="7">
        <v>104903</v>
      </c>
      <c r="D17" s="7">
        <v>1025</v>
      </c>
      <c r="E17" s="6">
        <v>22</v>
      </c>
      <c r="F17" s="8">
        <v>9.8673443847590026E-3</v>
      </c>
    </row>
    <row r="18" spans="1:6" x14ac:dyDescent="0.2">
      <c r="A18" s="6" t="s">
        <v>92</v>
      </c>
      <c r="B18" s="7">
        <v>189446</v>
      </c>
      <c r="C18" s="7">
        <v>190762</v>
      </c>
      <c r="D18" s="7">
        <v>1316</v>
      </c>
      <c r="E18" s="6">
        <v>21</v>
      </c>
      <c r="F18" s="8">
        <v>6.9465705266935629E-3</v>
      </c>
    </row>
    <row r="19" spans="1:6" x14ac:dyDescent="0.2">
      <c r="A19" s="6" t="s">
        <v>102</v>
      </c>
      <c r="B19" s="7">
        <v>236179</v>
      </c>
      <c r="C19" s="7">
        <v>237625</v>
      </c>
      <c r="D19" s="7">
        <v>1446</v>
      </c>
      <c r="E19" s="6">
        <v>20</v>
      </c>
      <c r="F19" s="8">
        <v>6.1224749025103886E-3</v>
      </c>
    </row>
    <row r="20" spans="1:6" x14ac:dyDescent="0.2">
      <c r="A20" s="6" t="s">
        <v>119</v>
      </c>
      <c r="B20" s="7">
        <v>1670280</v>
      </c>
      <c r="C20" s="7">
        <v>1671843</v>
      </c>
      <c r="D20" s="7">
        <v>1563</v>
      </c>
      <c r="E20" s="6">
        <v>19</v>
      </c>
      <c r="F20" s="8">
        <v>9.3577124793453592E-4</v>
      </c>
    </row>
    <row r="21" spans="1:6" x14ac:dyDescent="0.2">
      <c r="A21" s="6" t="s">
        <v>118</v>
      </c>
      <c r="B21" s="7">
        <v>386850</v>
      </c>
      <c r="C21" s="7">
        <v>388658</v>
      </c>
      <c r="D21" s="7">
        <v>1808</v>
      </c>
      <c r="E21" s="6">
        <v>18</v>
      </c>
      <c r="F21" s="8">
        <v>4.6736461160656884E-3</v>
      </c>
    </row>
    <row r="22" spans="1:6" x14ac:dyDescent="0.2">
      <c r="A22" s="6" t="s">
        <v>105</v>
      </c>
      <c r="B22" s="7">
        <v>209556</v>
      </c>
      <c r="C22" s="7">
        <v>211448</v>
      </c>
      <c r="D22" s="7">
        <v>1892</v>
      </c>
      <c r="E22" s="6">
        <v>17</v>
      </c>
      <c r="F22" s="8">
        <v>9.0286128767489426E-3</v>
      </c>
    </row>
    <row r="23" spans="1:6" x14ac:dyDescent="0.2">
      <c r="A23" s="6" t="s">
        <v>107</v>
      </c>
      <c r="B23" s="7">
        <v>638542</v>
      </c>
      <c r="C23" s="7">
        <v>640521</v>
      </c>
      <c r="D23" s="7">
        <v>1979</v>
      </c>
      <c r="E23" s="6">
        <v>16</v>
      </c>
      <c r="F23" s="8">
        <v>3.099247974291508E-3</v>
      </c>
    </row>
    <row r="24" spans="1:6" x14ac:dyDescent="0.2">
      <c r="A24" s="6" t="s">
        <v>93</v>
      </c>
      <c r="B24" s="7">
        <v>226752</v>
      </c>
      <c r="C24" s="7">
        <v>228778</v>
      </c>
      <c r="D24" s="7">
        <v>2026</v>
      </c>
      <c r="E24" s="6">
        <v>15</v>
      </c>
      <c r="F24" s="8">
        <v>8.9348715777588517E-3</v>
      </c>
    </row>
    <row r="25" spans="1:6" x14ac:dyDescent="0.2">
      <c r="A25" s="6" t="s">
        <v>108</v>
      </c>
      <c r="B25" s="7">
        <v>152987</v>
      </c>
      <c r="C25" s="7">
        <v>155022</v>
      </c>
      <c r="D25" s="7">
        <v>2035</v>
      </c>
      <c r="E25" s="6">
        <v>14</v>
      </c>
      <c r="F25" s="8">
        <v>1.3301783811696444E-2</v>
      </c>
    </row>
    <row r="26" spans="1:6" x14ac:dyDescent="0.2">
      <c r="A26" s="6" t="s">
        <v>116</v>
      </c>
      <c r="B26" s="7">
        <v>907216</v>
      </c>
      <c r="C26" s="7">
        <v>909403</v>
      </c>
      <c r="D26" s="7">
        <v>2187</v>
      </c>
      <c r="E26" s="6">
        <v>13</v>
      </c>
      <c r="F26" s="8">
        <v>2.4106717694574176E-3</v>
      </c>
    </row>
    <row r="27" spans="1:6" x14ac:dyDescent="0.2">
      <c r="A27" s="6" t="s">
        <v>122</v>
      </c>
      <c r="B27" s="7">
        <v>464231</v>
      </c>
      <c r="C27" s="7">
        <v>466606</v>
      </c>
      <c r="D27" s="7">
        <v>2375</v>
      </c>
      <c r="E27" s="6">
        <v>12</v>
      </c>
      <c r="F27" s="8">
        <v>5.1159875148363287E-3</v>
      </c>
    </row>
    <row r="28" spans="1:6" x14ac:dyDescent="0.2">
      <c r="A28" s="6" t="s">
        <v>106</v>
      </c>
      <c r="B28" s="7">
        <v>156065</v>
      </c>
      <c r="C28" s="7">
        <v>158749</v>
      </c>
      <c r="D28" s="7">
        <v>2684</v>
      </c>
      <c r="E28" s="6">
        <v>11</v>
      </c>
      <c r="F28" s="8">
        <v>1.7197962387466736E-2</v>
      </c>
    </row>
    <row r="29" spans="1:6" x14ac:dyDescent="0.2">
      <c r="A29" s="6" t="s">
        <v>91</v>
      </c>
      <c r="B29" s="7">
        <v>171102</v>
      </c>
      <c r="C29" s="7">
        <v>173997</v>
      </c>
      <c r="D29" s="7">
        <v>2895</v>
      </c>
      <c r="E29" s="6">
        <v>10</v>
      </c>
      <c r="F29" s="8">
        <v>1.6919732089630823E-2</v>
      </c>
    </row>
    <row r="30" spans="1:6" x14ac:dyDescent="0.2">
      <c r="A30" s="6" t="s">
        <v>98</v>
      </c>
      <c r="B30" s="7">
        <v>1026128</v>
      </c>
      <c r="C30" s="7">
        <v>1029213</v>
      </c>
      <c r="D30" s="7">
        <v>3085</v>
      </c>
      <c r="E30" s="6">
        <v>9</v>
      </c>
      <c r="F30" s="8">
        <v>3.0064475387086009E-3</v>
      </c>
    </row>
    <row r="31" spans="1:6" x14ac:dyDescent="0.2">
      <c r="A31" s="6" t="s">
        <v>96</v>
      </c>
      <c r="B31" s="7">
        <v>210047</v>
      </c>
      <c r="C31" s="7">
        <v>214052</v>
      </c>
      <c r="D31" s="7">
        <v>4005</v>
      </c>
      <c r="E31" s="6">
        <v>8</v>
      </c>
      <c r="F31" s="8">
        <v>1.9067161159169066E-2</v>
      </c>
    </row>
    <row r="32" spans="1:6" x14ac:dyDescent="0.2">
      <c r="A32" s="6" t="s">
        <v>111</v>
      </c>
      <c r="B32" s="7">
        <v>473308</v>
      </c>
      <c r="C32" s="7">
        <v>477456</v>
      </c>
      <c r="D32" s="7">
        <v>4148</v>
      </c>
      <c r="E32" s="6">
        <v>7</v>
      </c>
      <c r="F32" s="8">
        <v>8.7638493327812927E-3</v>
      </c>
    </row>
    <row r="33" spans="1:6" x14ac:dyDescent="0.2">
      <c r="A33" s="6" t="s">
        <v>120</v>
      </c>
      <c r="B33" s="7">
        <v>567914</v>
      </c>
      <c r="C33" s="7">
        <v>572361</v>
      </c>
      <c r="D33" s="7">
        <v>4447</v>
      </c>
      <c r="E33" s="6">
        <v>6</v>
      </c>
      <c r="F33" s="8">
        <v>7.8304109425018087E-3</v>
      </c>
    </row>
    <row r="34" spans="1:6" x14ac:dyDescent="0.2">
      <c r="A34" s="6" t="s">
        <v>115</v>
      </c>
      <c r="B34" s="7">
        <v>938363</v>
      </c>
      <c r="C34" s="7">
        <v>945241</v>
      </c>
      <c r="D34" s="7">
        <v>6878</v>
      </c>
      <c r="E34" s="6">
        <v>5</v>
      </c>
      <c r="F34" s="8">
        <v>7.3297860209748933E-3</v>
      </c>
    </row>
    <row r="35" spans="1:6" x14ac:dyDescent="0.2">
      <c r="A35" s="6" t="s">
        <v>126</v>
      </c>
      <c r="B35" s="7">
        <v>743161</v>
      </c>
      <c r="C35" s="7">
        <v>751085</v>
      </c>
      <c r="D35" s="7">
        <v>7924</v>
      </c>
      <c r="E35" s="6">
        <v>4</v>
      </c>
      <c r="F35" s="8">
        <v>1.0662561679097848E-2</v>
      </c>
    </row>
    <row r="36" spans="1:6" x14ac:dyDescent="0.2">
      <c r="A36" s="6" t="s">
        <v>95</v>
      </c>
      <c r="B36" s="7">
        <v>1654211</v>
      </c>
      <c r="C36" s="7">
        <v>1663619</v>
      </c>
      <c r="D36" s="7">
        <v>9408</v>
      </c>
      <c r="E36" s="6">
        <v>3</v>
      </c>
      <c r="F36" s="8">
        <v>5.6873034939315392E-3</v>
      </c>
    </row>
    <row r="37" spans="1:6" x14ac:dyDescent="0.2">
      <c r="A37" s="6" t="s">
        <v>101</v>
      </c>
      <c r="B37" s="7">
        <v>1828691</v>
      </c>
      <c r="C37" s="7">
        <v>1840150</v>
      </c>
      <c r="D37" s="7">
        <v>11459</v>
      </c>
      <c r="E37" s="6">
        <v>2</v>
      </c>
      <c r="F37" s="8">
        <v>6.2662308722467586E-3</v>
      </c>
    </row>
    <row r="38" spans="1:6" x14ac:dyDescent="0.2">
      <c r="A38" s="6" t="s">
        <v>103</v>
      </c>
      <c r="B38" s="7">
        <v>3528633</v>
      </c>
      <c r="C38" s="7">
        <v>3540813</v>
      </c>
      <c r="D38" s="7">
        <v>12180</v>
      </c>
      <c r="E38" s="6">
        <v>1</v>
      </c>
      <c r="F38" s="8">
        <v>3.4517616312039756E-3</v>
      </c>
    </row>
    <row r="39" spans="1:6" x14ac:dyDescent="0.2">
      <c r="A39" s="6" t="s">
        <v>123</v>
      </c>
      <c r="B39" s="7">
        <v>20727424</v>
      </c>
      <c r="C39" s="7">
        <v>20727424</v>
      </c>
      <c r="D39" s="7">
        <v>159998</v>
      </c>
      <c r="E39" s="6"/>
      <c r="F39" s="8">
        <v>7.7999999999999996E-3</v>
      </c>
    </row>
    <row r="40" spans="1:6" x14ac:dyDescent="0.2">
      <c r="A40" s="2"/>
    </row>
    <row r="41" spans="1:6" x14ac:dyDescent="0.2">
      <c r="A41" s="2"/>
    </row>
    <row r="42" spans="1:6" x14ac:dyDescent="0.2">
      <c r="A42" s="2"/>
    </row>
    <row r="43" spans="1:6" x14ac:dyDescent="0.2">
      <c r="A43" s="2"/>
    </row>
    <row r="45" spans="1:6" x14ac:dyDescent="0.2">
      <c r="A45" s="2"/>
      <c r="B45" s="9"/>
    </row>
    <row r="46" spans="1:6" x14ac:dyDescent="0.2">
      <c r="A46" s="2"/>
      <c r="B46" s="9"/>
    </row>
    <row r="47" spans="1:6" x14ac:dyDescent="0.2">
      <c r="A47" s="2"/>
      <c r="B47" s="9"/>
    </row>
    <row r="48" spans="1:6" x14ac:dyDescent="0.2">
      <c r="A48" s="2"/>
      <c r="B48" s="9"/>
    </row>
    <row r="49" spans="1:2" x14ac:dyDescent="0.2">
      <c r="A49" s="2"/>
      <c r="B49" s="9"/>
    </row>
    <row r="50" spans="1:2" x14ac:dyDescent="0.2">
      <c r="A50" s="2"/>
      <c r="B50" s="9"/>
    </row>
    <row r="51" spans="1:2" x14ac:dyDescent="0.2">
      <c r="A51" s="2"/>
      <c r="B51" s="9"/>
    </row>
    <row r="52" spans="1:2" x14ac:dyDescent="0.2">
      <c r="A52" s="2"/>
      <c r="B52" s="9"/>
    </row>
    <row r="53" spans="1:2" x14ac:dyDescent="0.2">
      <c r="A53" s="2"/>
      <c r="B53" s="9"/>
    </row>
    <row r="54" spans="1:2" x14ac:dyDescent="0.2">
      <c r="A54" s="2"/>
      <c r="B54" s="9"/>
    </row>
    <row r="55" spans="1:2" x14ac:dyDescent="0.2">
      <c r="A55" s="2"/>
      <c r="B55" s="9"/>
    </row>
    <row r="56" spans="1:2" x14ac:dyDescent="0.2">
      <c r="A56" s="2"/>
      <c r="B56" s="9"/>
    </row>
    <row r="57" spans="1:2" x14ac:dyDescent="0.2">
      <c r="A57" s="2"/>
      <c r="B57" s="9"/>
    </row>
    <row r="58" spans="1:2" x14ac:dyDescent="0.2">
      <c r="A58" s="2"/>
      <c r="B58" s="9"/>
    </row>
    <row r="59" spans="1:2" x14ac:dyDescent="0.2">
      <c r="A59" s="2"/>
      <c r="B59" s="9"/>
    </row>
    <row r="60" spans="1:2" x14ac:dyDescent="0.2">
      <c r="A60" s="2"/>
      <c r="B60" s="9"/>
    </row>
    <row r="61" spans="1:2" x14ac:dyDescent="0.2">
      <c r="A61" s="2"/>
      <c r="B61" s="9"/>
    </row>
    <row r="62" spans="1:2" x14ac:dyDescent="0.2">
      <c r="A62" s="2"/>
      <c r="B62" s="9"/>
    </row>
    <row r="63" spans="1:2" x14ac:dyDescent="0.2">
      <c r="A63" s="2"/>
      <c r="B63" s="9"/>
    </row>
    <row r="64" spans="1:2" x14ac:dyDescent="0.2">
      <c r="A64" s="2"/>
      <c r="B64" s="9"/>
    </row>
    <row r="65" spans="1:2" x14ac:dyDescent="0.2">
      <c r="A65" s="2"/>
      <c r="B65" s="9"/>
    </row>
    <row r="66" spans="1:2" x14ac:dyDescent="0.2">
      <c r="A66" s="2"/>
      <c r="B66" s="9"/>
    </row>
    <row r="67" spans="1:2" x14ac:dyDescent="0.2">
      <c r="A67" s="2"/>
      <c r="B67" s="9"/>
    </row>
    <row r="68" spans="1:2" x14ac:dyDescent="0.2">
      <c r="A68" s="2"/>
      <c r="B68" s="9"/>
    </row>
    <row r="69" spans="1:2" x14ac:dyDescent="0.2">
      <c r="A69" s="2"/>
      <c r="B69" s="9"/>
    </row>
    <row r="70" spans="1:2" x14ac:dyDescent="0.2">
      <c r="A70" s="2"/>
      <c r="B70" s="9"/>
    </row>
    <row r="71" spans="1:2" x14ac:dyDescent="0.2">
      <c r="A71" s="2"/>
      <c r="B71" s="9"/>
    </row>
    <row r="72" spans="1:2" x14ac:dyDescent="0.2">
      <c r="A72" s="2"/>
      <c r="B72" s="9"/>
    </row>
    <row r="73" spans="1:2" x14ac:dyDescent="0.2">
      <c r="A73" s="2"/>
      <c r="B73" s="9"/>
    </row>
    <row r="74" spans="1:2" x14ac:dyDescent="0.2">
      <c r="A74" s="2"/>
      <c r="B74" s="9"/>
    </row>
    <row r="75" spans="1:2" x14ac:dyDescent="0.2">
      <c r="A75" s="2"/>
      <c r="B75" s="9"/>
    </row>
    <row r="76" spans="1:2" x14ac:dyDescent="0.2">
      <c r="A76" s="2"/>
      <c r="B76" s="9"/>
    </row>
    <row r="77" spans="1:2" x14ac:dyDescent="0.2">
      <c r="A77" s="2"/>
    </row>
  </sheetData>
  <mergeCells count="1">
    <mergeCell ref="H1:I1"/>
  </mergeCells>
  <hyperlinks>
    <hyperlink ref="H1:I1" location="Index!A1" display="Regresar al Índice"/>
  </hyperlinks>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FF0000"/>
  </sheetPr>
  <dimension ref="A1:P41"/>
  <sheetViews>
    <sheetView zoomScaleNormal="100" workbookViewId="0">
      <selection activeCell="A2" sqref="A2"/>
    </sheetView>
  </sheetViews>
  <sheetFormatPr baseColWidth="10" defaultColWidth="11.42578125" defaultRowHeight="12.75" x14ac:dyDescent="0.2"/>
  <cols>
    <col min="1" max="1" width="11.42578125" style="181" customWidth="1"/>
    <col min="2" max="4" width="11.42578125" style="2" customWidth="1"/>
    <col min="5" max="19" width="11.42578125" style="2"/>
    <col min="20" max="20" width="11.85546875" style="2" bestFit="1" customWidth="1"/>
    <col min="21" max="16384" width="11.42578125" style="2"/>
  </cols>
  <sheetData>
    <row r="1" spans="1:16" ht="15" x14ac:dyDescent="0.25">
      <c r="A1" s="316" t="s">
        <v>1155</v>
      </c>
      <c r="H1" s="330" t="s">
        <v>133</v>
      </c>
      <c r="I1" s="330"/>
    </row>
    <row r="2" spans="1:16" x14ac:dyDescent="0.2">
      <c r="A2" s="3" t="s">
        <v>222</v>
      </c>
    </row>
    <row r="3" spans="1:16" x14ac:dyDescent="0.2">
      <c r="A3" s="2" t="s">
        <v>229</v>
      </c>
    </row>
    <row r="4" spans="1:16" x14ac:dyDescent="0.2">
      <c r="A4" s="2"/>
    </row>
    <row r="5" spans="1:16" x14ac:dyDescent="0.2">
      <c r="A5" s="3"/>
    </row>
    <row r="6" spans="1:16" x14ac:dyDescent="0.2">
      <c r="A6" s="180"/>
    </row>
    <row r="7" spans="1:16" x14ac:dyDescent="0.2">
      <c r="A7" s="288"/>
      <c r="B7" s="288" t="s">
        <v>225</v>
      </c>
      <c r="C7" s="288" t="s">
        <v>377</v>
      </c>
      <c r="D7" s="288" t="s">
        <v>226</v>
      </c>
      <c r="E7" s="288" t="s">
        <v>227</v>
      </c>
      <c r="F7" s="288" t="s">
        <v>228</v>
      </c>
      <c r="P7" s="122"/>
    </row>
    <row r="8" spans="1:16" x14ac:dyDescent="0.2">
      <c r="A8" s="3" t="s">
        <v>100</v>
      </c>
      <c r="B8" s="182">
        <v>609922</v>
      </c>
      <c r="C8" s="182">
        <v>601269</v>
      </c>
      <c r="D8" s="182">
        <v>-8653</v>
      </c>
      <c r="E8" s="3">
        <v>33</v>
      </c>
      <c r="F8" s="183">
        <v>-1.4187059984719363E-2</v>
      </c>
      <c r="O8" s="122"/>
    </row>
    <row r="9" spans="1:16" x14ac:dyDescent="0.2">
      <c r="A9" s="3" t="s">
        <v>97</v>
      </c>
      <c r="B9" s="182">
        <v>341171</v>
      </c>
      <c r="C9" s="182">
        <v>338153</v>
      </c>
      <c r="D9" s="182">
        <v>-3018</v>
      </c>
      <c r="E9" s="3">
        <v>32</v>
      </c>
      <c r="F9" s="183">
        <v>-8.8460039100627386E-3</v>
      </c>
    </row>
    <row r="10" spans="1:16" x14ac:dyDescent="0.2">
      <c r="A10" s="3" t="s">
        <v>113</v>
      </c>
      <c r="B10" s="182">
        <v>194690</v>
      </c>
      <c r="C10" s="182">
        <v>194145</v>
      </c>
      <c r="D10" s="182">
        <v>-545</v>
      </c>
      <c r="E10" s="3">
        <v>29</v>
      </c>
      <c r="F10" s="183">
        <v>-2.7993219990753992E-3</v>
      </c>
    </row>
    <row r="11" spans="1:16" x14ac:dyDescent="0.2">
      <c r="A11" s="3" t="s">
        <v>125</v>
      </c>
      <c r="B11" s="182">
        <v>794343</v>
      </c>
      <c r="C11" s="182">
        <v>793308</v>
      </c>
      <c r="D11" s="182">
        <v>-1035</v>
      </c>
      <c r="E11" s="3">
        <v>31</v>
      </c>
      <c r="F11" s="183">
        <v>-1.3029635812237261E-3</v>
      </c>
    </row>
    <row r="12" spans="1:16" x14ac:dyDescent="0.2">
      <c r="A12" s="3" t="s">
        <v>109</v>
      </c>
      <c r="B12" s="182">
        <v>708415</v>
      </c>
      <c r="C12" s="182">
        <v>707671</v>
      </c>
      <c r="D12" s="182">
        <v>-744</v>
      </c>
      <c r="E12" s="3">
        <v>30</v>
      </c>
      <c r="F12" s="183">
        <v>-1.0502318556213641E-3</v>
      </c>
    </row>
    <row r="13" spans="1:16" x14ac:dyDescent="0.2">
      <c r="A13" s="3" t="s">
        <v>117</v>
      </c>
      <c r="B13" s="182">
        <v>139036</v>
      </c>
      <c r="C13" s="182">
        <v>139005</v>
      </c>
      <c r="D13" s="182">
        <v>-31</v>
      </c>
      <c r="E13" s="3">
        <v>28</v>
      </c>
      <c r="F13" s="183">
        <v>-2.2296383670417086E-4</v>
      </c>
    </row>
    <row r="14" spans="1:16" x14ac:dyDescent="0.2">
      <c r="A14" s="3" t="s">
        <v>99</v>
      </c>
      <c r="B14" s="182">
        <v>452791</v>
      </c>
      <c r="C14" s="182">
        <v>452899</v>
      </c>
      <c r="D14" s="182">
        <v>108</v>
      </c>
      <c r="E14" s="3">
        <v>27</v>
      </c>
      <c r="F14" s="183">
        <v>2.385206419739383E-4</v>
      </c>
    </row>
    <row r="15" spans="1:16" x14ac:dyDescent="0.2">
      <c r="A15" s="3" t="s">
        <v>124</v>
      </c>
      <c r="B15" s="182">
        <v>621440</v>
      </c>
      <c r="C15" s="182">
        <v>621882</v>
      </c>
      <c r="D15" s="182">
        <v>442</v>
      </c>
      <c r="E15" s="3">
        <v>25</v>
      </c>
      <c r="F15" s="183">
        <v>7.1125128733262599E-4</v>
      </c>
    </row>
    <row r="16" spans="1:16" x14ac:dyDescent="0.2">
      <c r="A16" s="3" t="s">
        <v>119</v>
      </c>
      <c r="B16" s="182">
        <v>1670280</v>
      </c>
      <c r="C16" s="182">
        <v>1671843</v>
      </c>
      <c r="D16" s="182">
        <v>1563</v>
      </c>
      <c r="E16" s="3">
        <v>20</v>
      </c>
      <c r="F16" s="183">
        <v>9.3577124793453592E-4</v>
      </c>
    </row>
    <row r="17" spans="1:6" x14ac:dyDescent="0.2">
      <c r="A17" s="3" t="s">
        <v>94</v>
      </c>
      <c r="B17" s="182">
        <v>135068</v>
      </c>
      <c r="C17" s="182">
        <v>135341</v>
      </c>
      <c r="D17" s="182">
        <v>273</v>
      </c>
      <c r="E17" s="3">
        <v>26</v>
      </c>
      <c r="F17" s="183">
        <v>2.0212041342138054E-3</v>
      </c>
    </row>
    <row r="18" spans="1:6" x14ac:dyDescent="0.2">
      <c r="A18" s="3" t="s">
        <v>116</v>
      </c>
      <c r="B18" s="182">
        <v>907216</v>
      </c>
      <c r="C18" s="182">
        <v>909403</v>
      </c>
      <c r="D18" s="182">
        <v>2187</v>
      </c>
      <c r="E18" s="3">
        <v>14</v>
      </c>
      <c r="F18" s="183">
        <v>2.4106717694574176E-3</v>
      </c>
    </row>
    <row r="19" spans="1:6" x14ac:dyDescent="0.2">
      <c r="A19" s="3" t="s">
        <v>110</v>
      </c>
      <c r="B19" s="182">
        <v>247008</v>
      </c>
      <c r="C19" s="182">
        <v>247674</v>
      </c>
      <c r="D19" s="182">
        <v>666</v>
      </c>
      <c r="E19" s="3">
        <v>24</v>
      </c>
      <c r="F19" s="183">
        <v>2.6962689467546763E-3</v>
      </c>
    </row>
    <row r="20" spans="1:6" x14ac:dyDescent="0.2">
      <c r="A20" s="3" t="s">
        <v>98</v>
      </c>
      <c r="B20" s="182">
        <v>1026128</v>
      </c>
      <c r="C20" s="182">
        <v>1029213</v>
      </c>
      <c r="D20" s="182">
        <v>3085</v>
      </c>
      <c r="E20" s="3">
        <v>10</v>
      </c>
      <c r="F20" s="183">
        <v>3.0064475387086009E-3</v>
      </c>
    </row>
    <row r="21" spans="1:6" x14ac:dyDescent="0.2">
      <c r="A21" s="3" t="s">
        <v>107</v>
      </c>
      <c r="B21" s="182">
        <v>638542</v>
      </c>
      <c r="C21" s="182">
        <v>640521</v>
      </c>
      <c r="D21" s="182">
        <v>1979</v>
      </c>
      <c r="E21" s="3">
        <v>17</v>
      </c>
      <c r="F21" s="183">
        <v>3.099247974291508E-3</v>
      </c>
    </row>
    <row r="22" spans="1:6" x14ac:dyDescent="0.2">
      <c r="A22" s="3" t="s">
        <v>103</v>
      </c>
      <c r="B22" s="182">
        <v>3528633</v>
      </c>
      <c r="C22" s="182">
        <v>3540813</v>
      </c>
      <c r="D22" s="182">
        <v>12180</v>
      </c>
      <c r="E22" s="3">
        <v>1</v>
      </c>
      <c r="F22" s="183">
        <v>3.4517616312039756E-3</v>
      </c>
    </row>
    <row r="23" spans="1:6" x14ac:dyDescent="0.2">
      <c r="A23" s="3" t="s">
        <v>123</v>
      </c>
      <c r="B23" s="182">
        <v>1828691</v>
      </c>
      <c r="C23" s="182">
        <v>1840150</v>
      </c>
      <c r="D23" s="182">
        <v>11459</v>
      </c>
      <c r="E23" s="3"/>
      <c r="F23" s="183">
        <v>3.7000000000000002E-3</v>
      </c>
    </row>
    <row r="24" spans="1:6" x14ac:dyDescent="0.2">
      <c r="A24" s="3" t="s">
        <v>118</v>
      </c>
      <c r="B24" s="182">
        <v>386850</v>
      </c>
      <c r="C24" s="182">
        <v>388658</v>
      </c>
      <c r="D24" s="182">
        <v>1808</v>
      </c>
      <c r="E24" s="3">
        <v>19</v>
      </c>
      <c r="F24" s="183">
        <v>4.6736461160656884E-3</v>
      </c>
    </row>
    <row r="25" spans="1:6" x14ac:dyDescent="0.2">
      <c r="A25" s="3" t="s">
        <v>122</v>
      </c>
      <c r="B25" s="182">
        <v>464231</v>
      </c>
      <c r="C25" s="182">
        <v>466606</v>
      </c>
      <c r="D25" s="182">
        <v>2375</v>
      </c>
      <c r="E25" s="3">
        <v>13</v>
      </c>
      <c r="F25" s="183">
        <v>5.1159875148363287E-3</v>
      </c>
    </row>
    <row r="26" spans="1:6" x14ac:dyDescent="0.2">
      <c r="A26" s="3" t="s">
        <v>95</v>
      </c>
      <c r="B26" s="182">
        <v>1654211</v>
      </c>
      <c r="C26" s="182">
        <v>1663619</v>
      </c>
      <c r="D26" s="182">
        <v>9408</v>
      </c>
      <c r="E26" s="3">
        <v>4</v>
      </c>
      <c r="F26" s="183">
        <v>5.6873034939315392E-3</v>
      </c>
    </row>
    <row r="27" spans="1:6" x14ac:dyDescent="0.2">
      <c r="A27" s="3" t="s">
        <v>102</v>
      </c>
      <c r="B27" s="182">
        <v>236179</v>
      </c>
      <c r="C27" s="182">
        <v>237625</v>
      </c>
      <c r="D27" s="182">
        <v>1446</v>
      </c>
      <c r="E27" s="3">
        <v>21</v>
      </c>
      <c r="F27" s="183">
        <v>6.1224749025103886E-3</v>
      </c>
    </row>
    <row r="28" spans="1:6" x14ac:dyDescent="0.2">
      <c r="A28" s="3" t="s">
        <v>101</v>
      </c>
      <c r="B28" s="182">
        <v>1828691</v>
      </c>
      <c r="C28" s="182">
        <v>1840150</v>
      </c>
      <c r="D28" s="182">
        <v>11459</v>
      </c>
      <c r="E28" s="3">
        <v>2</v>
      </c>
      <c r="F28" s="183">
        <v>6.2662308722467586E-3</v>
      </c>
    </row>
    <row r="29" spans="1:6" x14ac:dyDescent="0.2">
      <c r="A29" s="3" t="s">
        <v>92</v>
      </c>
      <c r="B29" s="182">
        <v>189446</v>
      </c>
      <c r="C29" s="182">
        <v>190762</v>
      </c>
      <c r="D29" s="182">
        <v>1316</v>
      </c>
      <c r="E29" s="3">
        <v>22</v>
      </c>
      <c r="F29" s="183">
        <v>6.9465705266935629E-3</v>
      </c>
    </row>
    <row r="30" spans="1:6" x14ac:dyDescent="0.2">
      <c r="A30" s="3" t="s">
        <v>115</v>
      </c>
      <c r="B30" s="182">
        <v>938363</v>
      </c>
      <c r="C30" s="182">
        <v>945241</v>
      </c>
      <c r="D30" s="182">
        <v>6878</v>
      </c>
      <c r="E30" s="3">
        <v>6</v>
      </c>
      <c r="F30" s="183">
        <v>7.3297860209748933E-3</v>
      </c>
    </row>
    <row r="31" spans="1:6" x14ac:dyDescent="0.2">
      <c r="A31" s="3" t="s">
        <v>120</v>
      </c>
      <c r="B31" s="182">
        <v>567914</v>
      </c>
      <c r="C31" s="182">
        <v>572361</v>
      </c>
      <c r="D31" s="182">
        <v>4447</v>
      </c>
      <c r="E31" s="3">
        <v>7</v>
      </c>
      <c r="F31" s="183">
        <v>7.8304109425018087E-3</v>
      </c>
    </row>
    <row r="32" spans="1:6" x14ac:dyDescent="0.2">
      <c r="A32" s="3" t="s">
        <v>111</v>
      </c>
      <c r="B32" s="182">
        <v>473308</v>
      </c>
      <c r="C32" s="182">
        <v>477456</v>
      </c>
      <c r="D32" s="182">
        <v>4148</v>
      </c>
      <c r="E32" s="3">
        <v>8</v>
      </c>
      <c r="F32" s="183">
        <v>8.7638493327812927E-3</v>
      </c>
    </row>
    <row r="33" spans="1:6" x14ac:dyDescent="0.2">
      <c r="A33" s="3" t="s">
        <v>93</v>
      </c>
      <c r="B33" s="182">
        <v>226752</v>
      </c>
      <c r="C33" s="182">
        <v>228778</v>
      </c>
      <c r="D33" s="182">
        <v>2026</v>
      </c>
      <c r="E33" s="3">
        <v>16</v>
      </c>
      <c r="F33" s="183">
        <v>8.9348715777588517E-3</v>
      </c>
    </row>
    <row r="34" spans="1:6" x14ac:dyDescent="0.2">
      <c r="A34" s="3" t="s">
        <v>105</v>
      </c>
      <c r="B34" s="182">
        <v>209556</v>
      </c>
      <c r="C34" s="182">
        <v>211448</v>
      </c>
      <c r="D34" s="182">
        <v>1892</v>
      </c>
      <c r="E34" s="3">
        <v>18</v>
      </c>
      <c r="F34" s="183">
        <v>9.0286128767489426E-3</v>
      </c>
    </row>
    <row r="35" spans="1:6" x14ac:dyDescent="0.2">
      <c r="A35" s="3" t="s">
        <v>114</v>
      </c>
      <c r="B35" s="182">
        <v>103878</v>
      </c>
      <c r="C35" s="182">
        <v>104903</v>
      </c>
      <c r="D35" s="182">
        <v>1025</v>
      </c>
      <c r="E35" s="3">
        <v>23</v>
      </c>
      <c r="F35" s="183">
        <v>9.8673443847590026E-3</v>
      </c>
    </row>
    <row r="36" spans="1:6" x14ac:dyDescent="0.2">
      <c r="A36" s="3" t="s">
        <v>126</v>
      </c>
      <c r="B36" s="182">
        <v>743161</v>
      </c>
      <c r="C36" s="182">
        <v>751085</v>
      </c>
      <c r="D36" s="182">
        <v>7924</v>
      </c>
      <c r="E36" s="3">
        <v>5</v>
      </c>
      <c r="F36" s="183">
        <v>1.0662561679097848E-2</v>
      </c>
    </row>
    <row r="37" spans="1:6" x14ac:dyDescent="0.2">
      <c r="A37" s="3" t="s">
        <v>108</v>
      </c>
      <c r="B37" s="182">
        <v>152987</v>
      </c>
      <c r="C37" s="182">
        <v>155022</v>
      </c>
      <c r="D37" s="182">
        <v>2035</v>
      </c>
      <c r="E37" s="3">
        <v>15</v>
      </c>
      <c r="F37" s="183">
        <v>1.3301783811696444E-2</v>
      </c>
    </row>
    <row r="38" spans="1:6" x14ac:dyDescent="0.2">
      <c r="A38" s="3" t="s">
        <v>91</v>
      </c>
      <c r="B38" s="182">
        <v>171102</v>
      </c>
      <c r="C38" s="182">
        <v>173997</v>
      </c>
      <c r="D38" s="182">
        <v>2895</v>
      </c>
      <c r="E38" s="3">
        <v>11</v>
      </c>
      <c r="F38" s="183">
        <v>1.6919732089630823E-2</v>
      </c>
    </row>
    <row r="39" spans="1:6" x14ac:dyDescent="0.2">
      <c r="A39" s="3" t="s">
        <v>106</v>
      </c>
      <c r="B39" s="182">
        <v>156065</v>
      </c>
      <c r="C39" s="182">
        <v>158749</v>
      </c>
      <c r="D39" s="182">
        <v>2684</v>
      </c>
      <c r="E39" s="3">
        <v>12</v>
      </c>
      <c r="F39" s="183">
        <v>1.7197962387466736E-2</v>
      </c>
    </row>
    <row r="40" spans="1:6" x14ac:dyDescent="0.2">
      <c r="A40" s="3" t="s">
        <v>96</v>
      </c>
      <c r="B40" s="182">
        <v>210047</v>
      </c>
      <c r="C40" s="182">
        <v>214052</v>
      </c>
      <c r="D40" s="182">
        <v>4005</v>
      </c>
      <c r="E40" s="3">
        <v>9</v>
      </c>
      <c r="F40" s="183">
        <v>1.9067161159169066E-2</v>
      </c>
    </row>
    <row r="41" spans="1:6" x14ac:dyDescent="0.2">
      <c r="A41" s="2"/>
    </row>
  </sheetData>
  <autoFilter ref="A7:F7">
    <sortState ref="A8:F40">
      <sortCondition ref="F7"/>
    </sortState>
  </autoFilter>
  <mergeCells count="1">
    <mergeCell ref="H1:I1"/>
  </mergeCells>
  <hyperlinks>
    <hyperlink ref="H1:I1" location="Index!A1" display="Regresar al Índice"/>
  </hyperlinks>
  <pageMargins left="0.7" right="0.7" top="0.75" bottom="0.75" header="0.3" footer="0.3"/>
  <pageSetup paperSize="9"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FF0000"/>
  </sheetPr>
  <dimension ref="A1:I30"/>
  <sheetViews>
    <sheetView topLeftCell="D1" workbookViewId="0">
      <selection activeCell="A2" sqref="A2"/>
    </sheetView>
  </sheetViews>
  <sheetFormatPr baseColWidth="10" defaultColWidth="11.42578125" defaultRowHeight="12.75" x14ac:dyDescent="0.2"/>
  <cols>
    <col min="1" max="2" width="11.42578125" style="2"/>
    <col min="3" max="3" width="14.140625" style="2" customWidth="1"/>
    <col min="4" max="16384" width="11.42578125" style="2"/>
  </cols>
  <sheetData>
    <row r="1" spans="1:9" ht="15" x14ac:dyDescent="0.25">
      <c r="A1" s="316" t="s">
        <v>1156</v>
      </c>
      <c r="H1" s="330" t="s">
        <v>133</v>
      </c>
      <c r="I1" s="330"/>
    </row>
    <row r="2" spans="1:9" x14ac:dyDescent="0.2">
      <c r="A2" s="2" t="s">
        <v>215</v>
      </c>
    </row>
    <row r="5" spans="1:9" x14ac:dyDescent="0.2">
      <c r="A5" s="2" t="s">
        <v>161</v>
      </c>
      <c r="B5" s="2" t="s">
        <v>801</v>
      </c>
      <c r="C5" s="2" t="s">
        <v>216</v>
      </c>
      <c r="D5" s="2" t="s">
        <v>217</v>
      </c>
      <c r="E5" s="2" t="s">
        <v>218</v>
      </c>
      <c r="F5" s="2" t="s">
        <v>219</v>
      </c>
      <c r="G5" s="2" t="s">
        <v>230</v>
      </c>
      <c r="H5" s="2" t="s">
        <v>220</v>
      </c>
    </row>
    <row r="7" spans="1:9" x14ac:dyDescent="0.2">
      <c r="A7" s="13">
        <v>1998</v>
      </c>
      <c r="B7" s="13" t="s">
        <v>779</v>
      </c>
      <c r="C7" s="14">
        <v>933784</v>
      </c>
      <c r="D7" s="14">
        <v>5362</v>
      </c>
      <c r="E7" s="16">
        <v>5.7753909321407448E-3</v>
      </c>
      <c r="F7" s="16">
        <v>7.799492740322056E-2</v>
      </c>
      <c r="G7" s="2">
        <v>11</v>
      </c>
      <c r="H7" s="118">
        <v>71305</v>
      </c>
    </row>
    <row r="8" spans="1:9" x14ac:dyDescent="0.2">
      <c r="A8" s="13">
        <v>1999</v>
      </c>
      <c r="B8" s="13" t="s">
        <v>780</v>
      </c>
      <c r="C8" s="14">
        <v>997153</v>
      </c>
      <c r="D8" s="14">
        <v>13622</v>
      </c>
      <c r="E8" s="16">
        <v>1.3850097251637106E-2</v>
      </c>
      <c r="F8" s="16">
        <v>6.7862589206925783E-2</v>
      </c>
      <c r="G8" s="2">
        <v>11</v>
      </c>
      <c r="H8" s="118">
        <v>70863</v>
      </c>
    </row>
    <row r="9" spans="1:9" x14ac:dyDescent="0.2">
      <c r="A9" s="13">
        <v>2000</v>
      </c>
      <c r="B9" s="13" t="s">
        <v>781</v>
      </c>
      <c r="C9" s="14">
        <v>1054346</v>
      </c>
      <c r="D9" s="14">
        <v>8099</v>
      </c>
      <c r="E9" s="16">
        <v>7.7410018857879681E-3</v>
      </c>
      <c r="F9" s="16">
        <v>5.7356293367216482E-2</v>
      </c>
      <c r="G9" s="2">
        <v>11</v>
      </c>
      <c r="H9" s="118">
        <v>68225</v>
      </c>
    </row>
    <row r="10" spans="1:9" x14ac:dyDescent="0.2">
      <c r="A10" s="13">
        <v>2001</v>
      </c>
      <c r="B10" s="13" t="s">
        <v>782</v>
      </c>
      <c r="C10" s="14">
        <v>1028481</v>
      </c>
      <c r="D10" s="14">
        <v>5249</v>
      </c>
      <c r="E10" s="16">
        <v>5.1298239304478077E-3</v>
      </c>
      <c r="F10" s="16">
        <v>-2.453179506537706E-2</v>
      </c>
      <c r="G10" s="2">
        <v>11</v>
      </c>
      <c r="H10" s="118">
        <v>-5734</v>
      </c>
    </row>
    <row r="11" spans="1:9" x14ac:dyDescent="0.2">
      <c r="A11" s="13">
        <v>2002</v>
      </c>
      <c r="B11" s="13" t="s">
        <v>783</v>
      </c>
      <c r="C11" s="14">
        <v>1046838</v>
      </c>
      <c r="D11" s="14">
        <v>8064</v>
      </c>
      <c r="E11" s="16">
        <v>7.7629975336310775E-3</v>
      </c>
      <c r="F11" s="16">
        <v>1.7848652527368003E-2</v>
      </c>
      <c r="G11" s="2">
        <v>11</v>
      </c>
      <c r="H11" s="118">
        <v>35115</v>
      </c>
    </row>
    <row r="12" spans="1:9" x14ac:dyDescent="0.2">
      <c r="A12" s="13">
        <v>2003</v>
      </c>
      <c r="B12" s="13" t="s">
        <v>784</v>
      </c>
      <c r="C12" s="14">
        <v>1047273</v>
      </c>
      <c r="D12" s="14">
        <v>2506</v>
      </c>
      <c r="E12" s="16">
        <v>2.3986209365340905E-3</v>
      </c>
      <c r="F12" s="16">
        <v>4.1553707450425748E-4</v>
      </c>
      <c r="G12" s="2">
        <v>11</v>
      </c>
      <c r="H12" s="118">
        <v>17582</v>
      </c>
    </row>
    <row r="13" spans="1:9" x14ac:dyDescent="0.2">
      <c r="A13" s="13">
        <v>2004</v>
      </c>
      <c r="B13" s="13" t="s">
        <v>785</v>
      </c>
      <c r="C13" s="14">
        <v>1075523</v>
      </c>
      <c r="D13" s="14">
        <v>11367</v>
      </c>
      <c r="E13" s="16">
        <v>1.0681704562113037E-2</v>
      </c>
      <c r="F13" s="16">
        <v>2.6974819364196323E-2</v>
      </c>
      <c r="G13" s="2">
        <v>11</v>
      </c>
      <c r="H13" s="118">
        <v>34242</v>
      </c>
    </row>
    <row r="14" spans="1:9" x14ac:dyDescent="0.2">
      <c r="A14" s="13">
        <v>2005</v>
      </c>
      <c r="B14" s="13" t="s">
        <v>786</v>
      </c>
      <c r="C14" s="14">
        <v>1113239</v>
      </c>
      <c r="D14" s="14">
        <v>13909</v>
      </c>
      <c r="E14" s="16">
        <v>1.2652251826112293E-2</v>
      </c>
      <c r="F14" s="16">
        <v>3.5067590372311885E-2</v>
      </c>
      <c r="G14" s="2">
        <v>11</v>
      </c>
      <c r="H14" s="118">
        <v>50344</v>
      </c>
    </row>
    <row r="15" spans="1:9" x14ac:dyDescent="0.2">
      <c r="A15" s="13">
        <v>2006</v>
      </c>
      <c r="B15" s="13" t="s">
        <v>787</v>
      </c>
      <c r="C15" s="14">
        <v>1168371</v>
      </c>
      <c r="D15" s="14">
        <v>10632</v>
      </c>
      <c r="E15" s="16">
        <v>9.1834169877667016E-3</v>
      </c>
      <c r="F15" s="16">
        <v>4.9523956670580072E-2</v>
      </c>
      <c r="G15" s="2">
        <v>11</v>
      </c>
      <c r="H15" s="118">
        <v>72625</v>
      </c>
    </row>
    <row r="16" spans="1:9" x14ac:dyDescent="0.2">
      <c r="A16" s="13">
        <v>2007</v>
      </c>
      <c r="B16" s="13" t="s">
        <v>788</v>
      </c>
      <c r="C16" s="14">
        <v>1219614</v>
      </c>
      <c r="D16" s="14">
        <v>9533</v>
      </c>
      <c r="E16" s="16">
        <v>7.8779850274486307E-3</v>
      </c>
      <c r="F16" s="16">
        <v>4.3858500424950542E-2</v>
      </c>
      <c r="G16" s="2">
        <v>11</v>
      </c>
      <c r="H16" s="118">
        <v>72471</v>
      </c>
    </row>
    <row r="17" spans="1:8" x14ac:dyDescent="0.2">
      <c r="A17" s="13">
        <v>2008</v>
      </c>
      <c r="B17" s="13" t="s">
        <v>789</v>
      </c>
      <c r="C17" s="14">
        <v>1225338</v>
      </c>
      <c r="D17" s="14">
        <v>-2692</v>
      </c>
      <c r="E17" s="16">
        <v>-2.1921288567868791E-3</v>
      </c>
      <c r="F17" s="16">
        <v>4.6932882043007051E-3</v>
      </c>
      <c r="G17" s="2">
        <v>11</v>
      </c>
      <c r="H17" s="118">
        <v>30952</v>
      </c>
    </row>
    <row r="18" spans="1:8" x14ac:dyDescent="0.2">
      <c r="A18" s="13">
        <v>2009</v>
      </c>
      <c r="B18" s="13" t="s">
        <v>790</v>
      </c>
      <c r="C18" s="14">
        <v>1221907</v>
      </c>
      <c r="D18" s="14">
        <v>11243</v>
      </c>
      <c r="E18" s="16">
        <v>9.2866393978841E-3</v>
      </c>
      <c r="F18" s="16">
        <v>-2.8000437430325542E-3</v>
      </c>
      <c r="G18" s="2">
        <v>11</v>
      </c>
      <c r="H18" s="118">
        <v>17317</v>
      </c>
    </row>
    <row r="19" spans="1:8" x14ac:dyDescent="0.2">
      <c r="A19" s="13">
        <v>2010</v>
      </c>
      <c r="B19" s="13" t="s">
        <v>791</v>
      </c>
      <c r="C19" s="14">
        <v>1277314</v>
      </c>
      <c r="D19" s="14">
        <v>9280</v>
      </c>
      <c r="E19" s="16">
        <v>7.3184157522589999E-3</v>
      </c>
      <c r="F19" s="16">
        <v>4.5344694809015706E-2</v>
      </c>
      <c r="G19" s="2">
        <v>11</v>
      </c>
      <c r="H19" s="118">
        <v>69295</v>
      </c>
    </row>
    <row r="20" spans="1:8" x14ac:dyDescent="0.2">
      <c r="A20" s="13">
        <v>2011</v>
      </c>
      <c r="B20" s="13" t="s">
        <v>792</v>
      </c>
      <c r="C20" s="14">
        <v>1325584</v>
      </c>
      <c r="D20" s="14">
        <v>7709</v>
      </c>
      <c r="E20" s="16">
        <v>5.8495684340320597E-3</v>
      </c>
      <c r="F20" s="16">
        <v>3.7790237952453287E-2</v>
      </c>
      <c r="G20" s="2">
        <v>11</v>
      </c>
      <c r="H20" s="118">
        <v>62097</v>
      </c>
    </row>
    <row r="21" spans="1:8" x14ac:dyDescent="0.2">
      <c r="A21" s="13">
        <v>2012</v>
      </c>
      <c r="B21" s="13" t="s">
        <v>793</v>
      </c>
      <c r="C21" s="14">
        <v>1358570</v>
      </c>
      <c r="D21" s="14">
        <v>8916</v>
      </c>
      <c r="E21" s="16">
        <v>6.6061375730372962E-3</v>
      </c>
      <c r="F21" s="16">
        <v>2.4884126543470719E-2</v>
      </c>
      <c r="G21" s="2">
        <v>11</v>
      </c>
      <c r="H21" s="118">
        <v>50288</v>
      </c>
    </row>
    <row r="22" spans="1:8" x14ac:dyDescent="0.2">
      <c r="A22" s="13">
        <v>2013</v>
      </c>
      <c r="B22" s="13" t="s">
        <v>794</v>
      </c>
      <c r="C22" s="14">
        <v>1410118</v>
      </c>
      <c r="D22" s="14">
        <v>6600</v>
      </c>
      <c r="E22" s="16">
        <v>4.7024690812658143E-3</v>
      </c>
      <c r="F22" s="16">
        <v>3.7942836953561487E-2</v>
      </c>
      <c r="G22" s="2">
        <v>11</v>
      </c>
      <c r="H22" s="118">
        <v>60461</v>
      </c>
    </row>
    <row r="23" spans="1:8" x14ac:dyDescent="0.2">
      <c r="A23" s="13">
        <v>2014</v>
      </c>
      <c r="B23" s="13" t="s">
        <v>795</v>
      </c>
      <c r="C23" s="14">
        <v>1477172</v>
      </c>
      <c r="D23" s="14">
        <v>14122</v>
      </c>
      <c r="E23" s="16">
        <v>9.6524383992344642E-3</v>
      </c>
      <c r="F23" s="16">
        <v>4.7552048835629357E-2</v>
      </c>
      <c r="G23" s="2">
        <v>11</v>
      </c>
      <c r="H23" s="118">
        <v>79924</v>
      </c>
    </row>
    <row r="24" spans="1:8" x14ac:dyDescent="0.2">
      <c r="A24" s="13">
        <v>2015</v>
      </c>
      <c r="B24" s="13" t="s">
        <v>796</v>
      </c>
      <c r="C24" s="14">
        <v>1548821</v>
      </c>
      <c r="D24" s="14">
        <v>18374</v>
      </c>
      <c r="E24" s="16">
        <v>1.2005642795862803E-2</v>
      </c>
      <c r="F24" s="16">
        <v>4.8504168776554168E-2</v>
      </c>
      <c r="G24" s="2">
        <v>11</v>
      </c>
      <c r="H24" s="118">
        <v>85481</v>
      </c>
    </row>
    <row r="25" spans="1:8" x14ac:dyDescent="0.2">
      <c r="A25" s="13">
        <v>2016</v>
      </c>
      <c r="B25" s="13" t="s">
        <v>797</v>
      </c>
      <c r="C25" s="14">
        <v>1643345</v>
      </c>
      <c r="D25" s="14">
        <v>15953</v>
      </c>
      <c r="E25" s="16">
        <v>9.802801046090881E-3</v>
      </c>
      <c r="F25" s="16">
        <v>6.1029647712679491E-2</v>
      </c>
      <c r="G25" s="2">
        <v>11</v>
      </c>
      <c r="H25" s="118">
        <v>108090</v>
      </c>
    </row>
    <row r="26" spans="1:8" x14ac:dyDescent="0.2">
      <c r="A26" s="13">
        <v>2017</v>
      </c>
      <c r="B26" s="13" t="s">
        <v>798</v>
      </c>
      <c r="C26" s="14">
        <v>1740013</v>
      </c>
      <c r="D26" s="14">
        <v>11987</v>
      </c>
      <c r="E26" s="16">
        <v>6.9368169228936072E-3</v>
      </c>
      <c r="F26" s="16">
        <v>5.8823923156732238E-2</v>
      </c>
      <c r="G26" s="2">
        <v>11</v>
      </c>
      <c r="H26" s="118">
        <v>115776</v>
      </c>
    </row>
    <row r="27" spans="1:8" x14ac:dyDescent="0.2">
      <c r="A27" s="13">
        <v>2018</v>
      </c>
      <c r="B27" s="13" t="s">
        <v>799</v>
      </c>
      <c r="C27" s="14">
        <v>1792036</v>
      </c>
      <c r="D27" s="14">
        <v>9118</v>
      </c>
      <c r="E27" s="16">
        <v>5.1140882530773535E-3</v>
      </c>
      <c r="F27" s="16">
        <v>2.9898052485814786E-2</v>
      </c>
      <c r="G27" s="2">
        <v>11</v>
      </c>
      <c r="H27" s="121">
        <v>74168</v>
      </c>
    </row>
    <row r="28" spans="1:8" x14ac:dyDescent="0.2">
      <c r="A28" s="13">
        <v>2019</v>
      </c>
      <c r="B28" s="13" t="s">
        <v>800</v>
      </c>
      <c r="C28" s="14">
        <v>1840150</v>
      </c>
      <c r="D28" s="14">
        <v>11459</v>
      </c>
      <c r="E28" s="16">
        <v>6.2662308722467586E-3</v>
      </c>
      <c r="F28" s="16">
        <v>2.6848790984109749E-2</v>
      </c>
      <c r="G28" s="2">
        <v>11</v>
      </c>
      <c r="H28" s="121">
        <v>79150</v>
      </c>
    </row>
    <row r="29" spans="1:8" x14ac:dyDescent="0.2">
      <c r="A29" s="32"/>
      <c r="B29" s="32"/>
      <c r="C29" s="32"/>
      <c r="D29" s="32"/>
      <c r="E29" s="32"/>
      <c r="F29" s="32"/>
      <c r="G29" s="32"/>
      <c r="H29" s="32"/>
    </row>
    <row r="30" spans="1:8" x14ac:dyDescent="0.2">
      <c r="H30" s="32"/>
    </row>
  </sheetData>
  <mergeCells count="1">
    <mergeCell ref="H1:I1"/>
  </mergeCells>
  <hyperlinks>
    <hyperlink ref="H1:I1" location="Index!A1" display="Regresar al Índice"/>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FF0000"/>
  </sheetPr>
  <dimension ref="A1:I79"/>
  <sheetViews>
    <sheetView topLeftCell="B1" workbookViewId="0"/>
  </sheetViews>
  <sheetFormatPr baseColWidth="10" defaultColWidth="11.42578125" defaultRowHeight="12.75" x14ac:dyDescent="0.2"/>
  <cols>
    <col min="1" max="1" width="16.42578125" style="181" customWidth="1"/>
    <col min="2" max="2" width="14.5703125" style="2" customWidth="1"/>
    <col min="3" max="6" width="11.42578125" style="2" customWidth="1"/>
    <col min="7" max="20" width="11.42578125" style="2"/>
    <col min="21" max="21" width="11.85546875" style="2" bestFit="1" customWidth="1"/>
    <col min="22" max="16384" width="11.42578125" style="2"/>
  </cols>
  <sheetData>
    <row r="1" spans="1:9" ht="15" x14ac:dyDescent="0.25">
      <c r="A1" s="316" t="s">
        <v>1157</v>
      </c>
      <c r="H1" s="330" t="s">
        <v>133</v>
      </c>
      <c r="I1" s="330"/>
    </row>
    <row r="2" spans="1:9" x14ac:dyDescent="0.2">
      <c r="A2" s="3" t="s">
        <v>222</v>
      </c>
    </row>
    <row r="3" spans="1:9" x14ac:dyDescent="0.2">
      <c r="A3" s="180" t="s">
        <v>229</v>
      </c>
    </row>
    <row r="8" spans="1:9" ht="36" customHeight="1" x14ac:dyDescent="0.2">
      <c r="A8" s="286"/>
      <c r="B8" s="286" t="s">
        <v>231</v>
      </c>
      <c r="C8" s="287">
        <v>43770</v>
      </c>
      <c r="D8" s="286" t="s">
        <v>232</v>
      </c>
      <c r="E8" s="286" t="s">
        <v>227</v>
      </c>
      <c r="F8" s="286" t="s">
        <v>172</v>
      </c>
    </row>
    <row r="9" spans="1:9" x14ac:dyDescent="0.2">
      <c r="A9" s="50" t="s">
        <v>105</v>
      </c>
      <c r="B9" s="2">
        <v>212112</v>
      </c>
      <c r="C9" s="118">
        <v>211448</v>
      </c>
      <c r="D9" s="116">
        <f t="shared" ref="D9:D40" si="0">C9-B9</f>
        <v>-664</v>
      </c>
      <c r="E9" s="2">
        <v>32</v>
      </c>
      <c r="F9" s="10">
        <f>C9/B9-1</f>
        <v>-3.1304216640265503E-3</v>
      </c>
    </row>
    <row r="10" spans="1:9" ht="15.75" customHeight="1" x14ac:dyDescent="0.2">
      <c r="A10" s="50" t="s">
        <v>106</v>
      </c>
      <c r="B10" s="2">
        <v>157793</v>
      </c>
      <c r="C10" s="118">
        <v>158749</v>
      </c>
      <c r="D10" s="116">
        <f t="shared" si="0"/>
        <v>956</v>
      </c>
      <c r="E10" s="2">
        <v>31</v>
      </c>
      <c r="F10" s="10">
        <f t="shared" ref="F10:F41" si="1">C10/B10-1</f>
        <v>6.0585704055313716E-3</v>
      </c>
    </row>
    <row r="11" spans="1:9" ht="15.75" customHeight="1" x14ac:dyDescent="0.2">
      <c r="A11" s="50" t="s">
        <v>93</v>
      </c>
      <c r="B11" s="2">
        <v>225667</v>
      </c>
      <c r="C11" s="118">
        <v>228778</v>
      </c>
      <c r="D11" s="116">
        <f t="shared" si="0"/>
        <v>3111</v>
      </c>
      <c r="E11" s="2">
        <v>30</v>
      </c>
      <c r="F11" s="10">
        <f t="shared" si="1"/>
        <v>1.3785799430133805E-2</v>
      </c>
    </row>
    <row r="12" spans="1:9" ht="15.75" customHeight="1" x14ac:dyDescent="0.2">
      <c r="A12" s="50" t="s">
        <v>96</v>
      </c>
      <c r="B12" s="2">
        <v>210222</v>
      </c>
      <c r="C12" s="118">
        <v>214052</v>
      </c>
      <c r="D12" s="116">
        <f t="shared" si="0"/>
        <v>3830</v>
      </c>
      <c r="E12" s="2">
        <v>29</v>
      </c>
      <c r="F12" s="10">
        <f t="shared" si="1"/>
        <v>1.8218835326464511E-2</v>
      </c>
    </row>
    <row r="13" spans="1:9" ht="15.75" customHeight="1" x14ac:dyDescent="0.2">
      <c r="A13" s="50" t="s">
        <v>114</v>
      </c>
      <c r="B13" s="2">
        <v>100979</v>
      </c>
      <c r="C13" s="118">
        <v>104903</v>
      </c>
      <c r="D13" s="116">
        <f t="shared" si="0"/>
        <v>3924</v>
      </c>
      <c r="E13" s="2">
        <v>28</v>
      </c>
      <c r="F13" s="10">
        <f t="shared" si="1"/>
        <v>3.885956486002029E-2</v>
      </c>
    </row>
    <row r="14" spans="1:9" ht="15.75" customHeight="1" x14ac:dyDescent="0.2">
      <c r="A14" s="50" t="s">
        <v>110</v>
      </c>
      <c r="B14" s="2">
        <v>243651</v>
      </c>
      <c r="C14" s="118">
        <v>247674</v>
      </c>
      <c r="D14" s="116">
        <f t="shared" si="0"/>
        <v>4023</v>
      </c>
      <c r="E14" s="2">
        <v>27</v>
      </c>
      <c r="F14" s="10">
        <f t="shared" si="1"/>
        <v>1.651132152135637E-2</v>
      </c>
    </row>
    <row r="15" spans="1:9" ht="15.75" customHeight="1" x14ac:dyDescent="0.2">
      <c r="A15" s="50" t="s">
        <v>117</v>
      </c>
      <c r="B15" s="2">
        <v>134772</v>
      </c>
      <c r="C15" s="118">
        <v>139005</v>
      </c>
      <c r="D15" s="116">
        <f t="shared" si="0"/>
        <v>4233</v>
      </c>
      <c r="E15" s="2">
        <v>26</v>
      </c>
      <c r="F15" s="10">
        <f t="shared" si="1"/>
        <v>3.1408601193126273E-2</v>
      </c>
    </row>
    <row r="16" spans="1:9" ht="15.75" customHeight="1" x14ac:dyDescent="0.2">
      <c r="A16" s="50" t="s">
        <v>92</v>
      </c>
      <c r="B16" s="2">
        <v>185244</v>
      </c>
      <c r="C16" s="118">
        <v>190762</v>
      </c>
      <c r="D16" s="116">
        <f t="shared" si="0"/>
        <v>5518</v>
      </c>
      <c r="E16" s="11">
        <v>24</v>
      </c>
      <c r="F16" s="10">
        <f t="shared" si="1"/>
        <v>2.9787739413962067E-2</v>
      </c>
    </row>
    <row r="17" spans="1:6" ht="15.75" customHeight="1" x14ac:dyDescent="0.2">
      <c r="A17" s="50" t="s">
        <v>91</v>
      </c>
      <c r="B17" s="2">
        <v>165576</v>
      </c>
      <c r="C17" s="118">
        <v>173997</v>
      </c>
      <c r="D17" s="116">
        <f t="shared" si="0"/>
        <v>8421</v>
      </c>
      <c r="E17" s="2">
        <v>25</v>
      </c>
      <c r="F17" s="10">
        <f t="shared" si="1"/>
        <v>5.0858820118857784E-2</v>
      </c>
    </row>
    <row r="18" spans="1:6" ht="15.75" customHeight="1" x14ac:dyDescent="0.2">
      <c r="A18" s="50" t="s">
        <v>126</v>
      </c>
      <c r="B18" s="2">
        <v>741274</v>
      </c>
      <c r="C18" s="118">
        <v>751085</v>
      </c>
      <c r="D18" s="116">
        <f t="shared" si="0"/>
        <v>9811</v>
      </c>
      <c r="E18" s="2">
        <v>23</v>
      </c>
      <c r="F18" s="10">
        <f t="shared" si="1"/>
        <v>1.3235321891770013E-2</v>
      </c>
    </row>
    <row r="19" spans="1:6" ht="15.75" customHeight="1" x14ac:dyDescent="0.2">
      <c r="A19" s="50" t="s">
        <v>94</v>
      </c>
      <c r="B19" s="2">
        <v>125280</v>
      </c>
      <c r="C19" s="118">
        <v>135341</v>
      </c>
      <c r="D19" s="116">
        <f t="shared" si="0"/>
        <v>10061</v>
      </c>
      <c r="E19" s="2">
        <v>22</v>
      </c>
      <c r="F19" s="10">
        <f t="shared" si="1"/>
        <v>8.0308109833971963E-2</v>
      </c>
    </row>
    <row r="20" spans="1:6" ht="15.75" customHeight="1" x14ac:dyDescent="0.2">
      <c r="A20" s="50" t="s">
        <v>120</v>
      </c>
      <c r="B20" s="2">
        <v>562199</v>
      </c>
      <c r="C20" s="118">
        <v>572361</v>
      </c>
      <c r="D20" s="116">
        <f t="shared" si="0"/>
        <v>10162</v>
      </c>
      <c r="E20" s="2">
        <v>21</v>
      </c>
      <c r="F20" s="10">
        <f t="shared" si="1"/>
        <v>1.8075450151992412E-2</v>
      </c>
    </row>
    <row r="21" spans="1:6" ht="15.75" customHeight="1" x14ac:dyDescent="0.2">
      <c r="A21" s="50" t="s">
        <v>102</v>
      </c>
      <c r="B21" s="2">
        <v>226929</v>
      </c>
      <c r="C21" s="118">
        <v>237625</v>
      </c>
      <c r="D21" s="116">
        <f t="shared" si="0"/>
        <v>10696</v>
      </c>
      <c r="E21" s="2">
        <v>20</v>
      </c>
      <c r="F21" s="10">
        <f t="shared" si="1"/>
        <v>4.7133684985171564E-2</v>
      </c>
    </row>
    <row r="22" spans="1:6" ht="15.75" customHeight="1" x14ac:dyDescent="0.2">
      <c r="A22" s="50" t="s">
        <v>113</v>
      </c>
      <c r="B22" s="2">
        <v>182099</v>
      </c>
      <c r="C22" s="118">
        <v>194145</v>
      </c>
      <c r="D22" s="116">
        <f t="shared" si="0"/>
        <v>12046</v>
      </c>
      <c r="E22" s="2">
        <v>19</v>
      </c>
      <c r="F22" s="10">
        <f t="shared" si="1"/>
        <v>6.6150830042998487E-2</v>
      </c>
    </row>
    <row r="23" spans="1:6" ht="15.75" customHeight="1" x14ac:dyDescent="0.2">
      <c r="A23" s="50" t="s">
        <v>122</v>
      </c>
      <c r="B23" s="2">
        <v>454081</v>
      </c>
      <c r="C23" s="118">
        <v>466606</v>
      </c>
      <c r="D23" s="116">
        <f t="shared" si="0"/>
        <v>12525</v>
      </c>
      <c r="E23" s="2">
        <v>17</v>
      </c>
      <c r="F23" s="10">
        <f t="shared" si="1"/>
        <v>2.7583184497919966E-2</v>
      </c>
    </row>
    <row r="24" spans="1:6" ht="15.75" customHeight="1" x14ac:dyDescent="0.2">
      <c r="A24" s="50" t="s">
        <v>99</v>
      </c>
      <c r="B24" s="2">
        <v>439816</v>
      </c>
      <c r="C24" s="118">
        <v>452899</v>
      </c>
      <c r="D24" s="116">
        <f t="shared" si="0"/>
        <v>13083</v>
      </c>
      <c r="E24" s="2">
        <v>18</v>
      </c>
      <c r="F24" s="10">
        <f t="shared" si="1"/>
        <v>2.9746530367244395E-2</v>
      </c>
    </row>
    <row r="25" spans="1:6" ht="15.75" customHeight="1" x14ac:dyDescent="0.2">
      <c r="A25" s="50" t="s">
        <v>125</v>
      </c>
      <c r="B25" s="2">
        <v>779544</v>
      </c>
      <c r="C25" s="118">
        <v>793308</v>
      </c>
      <c r="D25" s="116">
        <f t="shared" si="0"/>
        <v>13764</v>
      </c>
      <c r="E25" s="2">
        <v>16</v>
      </c>
      <c r="F25" s="10">
        <f t="shared" si="1"/>
        <v>1.7656476093716345E-2</v>
      </c>
    </row>
    <row r="26" spans="1:6" ht="15.75" customHeight="1" x14ac:dyDescent="0.2">
      <c r="A26" s="50" t="s">
        <v>118</v>
      </c>
      <c r="B26" s="2">
        <v>374432</v>
      </c>
      <c r="C26" s="118">
        <v>388658</v>
      </c>
      <c r="D26" s="116">
        <f t="shared" si="0"/>
        <v>14226</v>
      </c>
      <c r="E26" s="2">
        <v>15</v>
      </c>
      <c r="F26" s="10">
        <f t="shared" si="1"/>
        <v>3.7993547560037699E-2</v>
      </c>
    </row>
    <row r="27" spans="1:6" ht="15.75" customHeight="1" x14ac:dyDescent="0.2">
      <c r="A27" s="50" t="s">
        <v>108</v>
      </c>
      <c r="B27" s="2">
        <v>138808</v>
      </c>
      <c r="C27" s="118">
        <v>155022</v>
      </c>
      <c r="D27" s="116">
        <f t="shared" si="0"/>
        <v>16214</v>
      </c>
      <c r="E27" s="2">
        <v>14</v>
      </c>
      <c r="F27" s="10">
        <f t="shared" si="1"/>
        <v>0.11680882946227888</v>
      </c>
    </row>
    <row r="28" spans="1:6" ht="15.75" customHeight="1" x14ac:dyDescent="0.2">
      <c r="A28" s="50" t="s">
        <v>109</v>
      </c>
      <c r="B28" s="2">
        <v>690918</v>
      </c>
      <c r="C28" s="118">
        <v>707671</v>
      </c>
      <c r="D28" s="116">
        <f t="shared" si="0"/>
        <v>16753</v>
      </c>
      <c r="E28" s="2">
        <v>12</v>
      </c>
      <c r="F28" s="10">
        <f t="shared" si="1"/>
        <v>2.4247450493401601E-2</v>
      </c>
    </row>
    <row r="29" spans="1:6" ht="15.75" customHeight="1" x14ac:dyDescent="0.2">
      <c r="A29" s="50" t="s">
        <v>97</v>
      </c>
      <c r="B29" s="2">
        <v>321298</v>
      </c>
      <c r="C29" s="118">
        <v>338153</v>
      </c>
      <c r="D29" s="116">
        <f t="shared" si="0"/>
        <v>16855</v>
      </c>
      <c r="E29" s="2">
        <v>13</v>
      </c>
      <c r="F29" s="10">
        <f t="shared" si="1"/>
        <v>5.2459087825009743E-2</v>
      </c>
    </row>
    <row r="30" spans="1:6" ht="15.75" customHeight="1" x14ac:dyDescent="0.2">
      <c r="A30" s="50" t="s">
        <v>107</v>
      </c>
      <c r="B30" s="2">
        <v>620188</v>
      </c>
      <c r="C30" s="118">
        <v>640521</v>
      </c>
      <c r="D30" s="116">
        <f t="shared" si="0"/>
        <v>20333</v>
      </c>
      <c r="E30" s="2">
        <v>11</v>
      </c>
      <c r="F30" s="10">
        <f t="shared" si="1"/>
        <v>3.2785219965558721E-2</v>
      </c>
    </row>
    <row r="31" spans="1:6" ht="15.75" customHeight="1" x14ac:dyDescent="0.2">
      <c r="A31" s="50" t="s">
        <v>100</v>
      </c>
      <c r="B31" s="2">
        <v>578770</v>
      </c>
      <c r="C31" s="118">
        <v>601269</v>
      </c>
      <c r="D31" s="116">
        <f t="shared" si="0"/>
        <v>22499</v>
      </c>
      <c r="E31" s="2">
        <v>10</v>
      </c>
      <c r="F31" s="10">
        <f t="shared" si="1"/>
        <v>3.887381861533945E-2</v>
      </c>
    </row>
    <row r="32" spans="1:6" ht="15.75" customHeight="1" x14ac:dyDescent="0.2">
      <c r="A32" s="50" t="s">
        <v>116</v>
      </c>
      <c r="B32" s="2">
        <v>882868</v>
      </c>
      <c r="C32" s="118">
        <v>909403</v>
      </c>
      <c r="D32" s="116">
        <f t="shared" si="0"/>
        <v>26535</v>
      </c>
      <c r="E32" s="2">
        <v>9</v>
      </c>
      <c r="F32" s="10">
        <f t="shared" si="1"/>
        <v>3.0055455628700933E-2</v>
      </c>
    </row>
    <row r="33" spans="1:8" ht="15.75" customHeight="1" x14ac:dyDescent="0.2">
      <c r="A33" s="50" t="s">
        <v>111</v>
      </c>
      <c r="B33" s="2">
        <v>447348</v>
      </c>
      <c r="C33" s="118">
        <v>477456</v>
      </c>
      <c r="D33" s="116">
        <f t="shared" si="0"/>
        <v>30108</v>
      </c>
      <c r="E33" s="2">
        <v>8</v>
      </c>
      <c r="F33" s="10">
        <f t="shared" si="1"/>
        <v>6.7303307492153852E-2</v>
      </c>
    </row>
    <row r="34" spans="1:8" ht="15.75" customHeight="1" x14ac:dyDescent="0.2">
      <c r="A34" s="50" t="s">
        <v>95</v>
      </c>
      <c r="B34" s="2">
        <v>1627196</v>
      </c>
      <c r="C34" s="118">
        <v>1663619</v>
      </c>
      <c r="D34" s="116">
        <f t="shared" si="0"/>
        <v>36423</v>
      </c>
      <c r="E34" s="2">
        <v>6</v>
      </c>
      <c r="F34" s="10">
        <f t="shared" si="1"/>
        <v>2.2383904581869674E-2</v>
      </c>
    </row>
    <row r="35" spans="1:8" ht="15.75" customHeight="1" x14ac:dyDescent="0.2">
      <c r="A35" s="50" t="s">
        <v>802</v>
      </c>
      <c r="B35" s="2">
        <v>905314</v>
      </c>
      <c r="C35" s="118">
        <v>945241</v>
      </c>
      <c r="D35" s="116">
        <f t="shared" si="0"/>
        <v>39927</v>
      </c>
      <c r="E35" s="2">
        <v>7</v>
      </c>
      <c r="F35" s="10">
        <f t="shared" si="1"/>
        <v>4.4102930033115495E-2</v>
      </c>
    </row>
    <row r="36" spans="1:8" ht="15.75" customHeight="1" x14ac:dyDescent="0.2">
      <c r="A36" s="50" t="s">
        <v>98</v>
      </c>
      <c r="B36" s="2">
        <v>988062</v>
      </c>
      <c r="C36" s="118">
        <v>1029213</v>
      </c>
      <c r="D36" s="116">
        <f t="shared" si="0"/>
        <v>41151</v>
      </c>
      <c r="E36" s="2">
        <v>5</v>
      </c>
      <c r="F36" s="10">
        <f t="shared" si="1"/>
        <v>4.1648196165827711E-2</v>
      </c>
    </row>
    <row r="37" spans="1:8" ht="15.75" customHeight="1" x14ac:dyDescent="0.2">
      <c r="A37" s="50" t="s">
        <v>124</v>
      </c>
      <c r="B37" s="2">
        <v>576858</v>
      </c>
      <c r="C37" s="118">
        <v>621882</v>
      </c>
      <c r="D37" s="116">
        <f t="shared" si="0"/>
        <v>45024</v>
      </c>
      <c r="E37" s="2">
        <v>4</v>
      </c>
      <c r="F37" s="10">
        <f t="shared" si="1"/>
        <v>7.8050404085580949E-2</v>
      </c>
    </row>
    <row r="38" spans="1:8" ht="15.75" customHeight="1" x14ac:dyDescent="0.2">
      <c r="A38" s="50" t="s">
        <v>119</v>
      </c>
      <c r="B38" s="2">
        <v>1608226</v>
      </c>
      <c r="C38" s="118">
        <v>1671843</v>
      </c>
      <c r="D38" s="116">
        <f t="shared" si="0"/>
        <v>63617</v>
      </c>
      <c r="E38" s="2">
        <v>3</v>
      </c>
      <c r="F38" s="10">
        <f t="shared" si="1"/>
        <v>3.9557251281847172E-2</v>
      </c>
    </row>
    <row r="39" spans="1:8" ht="15.75" customHeight="1" x14ac:dyDescent="0.2">
      <c r="A39" s="50" t="s">
        <v>101</v>
      </c>
      <c r="B39" s="2">
        <v>1761000</v>
      </c>
      <c r="C39" s="118">
        <v>1840150</v>
      </c>
      <c r="D39" s="116">
        <f t="shared" si="0"/>
        <v>79150</v>
      </c>
      <c r="E39" s="2">
        <v>2</v>
      </c>
      <c r="F39" s="10">
        <f t="shared" si="1"/>
        <v>4.4946053378762008E-2</v>
      </c>
    </row>
    <row r="40" spans="1:8" ht="15.75" customHeight="1" x14ac:dyDescent="0.2">
      <c r="A40" s="50" t="s">
        <v>103</v>
      </c>
      <c r="B40" s="2">
        <v>3410841</v>
      </c>
      <c r="C40" s="118">
        <v>3540813</v>
      </c>
      <c r="D40" s="116">
        <f t="shared" si="0"/>
        <v>129972</v>
      </c>
      <c r="E40" s="2">
        <v>1</v>
      </c>
      <c r="F40" s="10">
        <f t="shared" si="1"/>
        <v>3.8105558130677952E-2</v>
      </c>
    </row>
    <row r="41" spans="1:8" ht="15.75" customHeight="1" x14ac:dyDescent="0.2">
      <c r="A41" s="119" t="s">
        <v>123</v>
      </c>
      <c r="B41" s="120">
        <v>20079365</v>
      </c>
      <c r="C41" s="120">
        <f>SUM(C9:C40)</f>
        <v>20803652</v>
      </c>
      <c r="D41" s="9">
        <f t="shared" ref="D41" si="2">C41-B41</f>
        <v>724287</v>
      </c>
      <c r="E41" s="119"/>
      <c r="F41" s="10">
        <f t="shared" si="1"/>
        <v>3.6071210419253763E-2</v>
      </c>
    </row>
    <row r="43" spans="1:8" x14ac:dyDescent="0.2">
      <c r="A43" s="2"/>
    </row>
    <row r="44" spans="1:8" x14ac:dyDescent="0.2">
      <c r="A44" s="2"/>
    </row>
    <row r="45" spans="1:8" x14ac:dyDescent="0.2">
      <c r="A45" s="49" t="s">
        <v>233</v>
      </c>
      <c r="B45" s="49"/>
      <c r="C45" s="49"/>
      <c r="D45" s="49"/>
      <c r="E45" s="49" t="s">
        <v>234</v>
      </c>
      <c r="F45" s="49"/>
      <c r="G45" s="49"/>
      <c r="H45" s="49"/>
    </row>
    <row r="46" spans="1:8" x14ac:dyDescent="0.2">
      <c r="A46" s="49"/>
      <c r="B46" s="49" t="s">
        <v>235</v>
      </c>
      <c r="C46" s="49">
        <v>2018</v>
      </c>
      <c r="D46" s="49"/>
      <c r="E46" s="49"/>
      <c r="F46" s="49"/>
      <c r="G46" s="49"/>
      <c r="H46" s="49"/>
    </row>
    <row r="47" spans="1:8" x14ac:dyDescent="0.2">
      <c r="A47" s="49" t="s">
        <v>97</v>
      </c>
      <c r="B47" s="49">
        <v>321298</v>
      </c>
      <c r="C47" s="49"/>
      <c r="D47" s="49"/>
      <c r="E47" s="49" t="s">
        <v>236</v>
      </c>
      <c r="F47" s="49" t="s">
        <v>97</v>
      </c>
      <c r="G47" s="49"/>
      <c r="H47" s="49"/>
    </row>
    <row r="48" spans="1:8" x14ac:dyDescent="0.2">
      <c r="A48" s="49" t="s">
        <v>115</v>
      </c>
      <c r="B48" s="49">
        <v>877445</v>
      </c>
      <c r="C48" s="49"/>
      <c r="D48" s="49"/>
      <c r="E48" s="49" t="s">
        <v>237</v>
      </c>
      <c r="F48" s="49" t="s">
        <v>115</v>
      </c>
      <c r="G48" s="49"/>
      <c r="H48" s="49"/>
    </row>
    <row r="49" spans="1:8" x14ac:dyDescent="0.2">
      <c r="A49" s="49" t="s">
        <v>113</v>
      </c>
      <c r="B49" s="49">
        <v>181598</v>
      </c>
      <c r="C49" s="49"/>
      <c r="D49" s="49"/>
      <c r="E49" s="49" t="s">
        <v>238</v>
      </c>
      <c r="F49" s="49" t="s">
        <v>113</v>
      </c>
      <c r="G49" s="49"/>
      <c r="H49" s="49"/>
    </row>
    <row r="50" spans="1:8" x14ac:dyDescent="0.2">
      <c r="A50" s="49" t="s">
        <v>94</v>
      </c>
      <c r="B50" s="49">
        <v>125280</v>
      </c>
      <c r="C50" s="49"/>
      <c r="D50" s="49"/>
      <c r="E50" s="49" t="s">
        <v>239</v>
      </c>
      <c r="F50" s="49" t="s">
        <v>94</v>
      </c>
      <c r="G50" s="49"/>
      <c r="H50" s="49"/>
    </row>
    <row r="51" spans="1:8" x14ac:dyDescent="0.2">
      <c r="A51" s="49" t="s">
        <v>93</v>
      </c>
      <c r="B51" s="49">
        <v>225667</v>
      </c>
      <c r="C51" s="49"/>
      <c r="D51" s="49"/>
      <c r="E51" s="49" t="s">
        <v>240</v>
      </c>
      <c r="F51" s="49" t="s">
        <v>93</v>
      </c>
      <c r="G51" s="49"/>
      <c r="H51" s="49"/>
    </row>
    <row r="52" spans="1:8" x14ac:dyDescent="0.2">
      <c r="A52" s="49" t="s">
        <v>116</v>
      </c>
      <c r="B52" s="49">
        <v>882868</v>
      </c>
      <c r="C52" s="49"/>
      <c r="D52" s="49"/>
      <c r="E52" s="49" t="s">
        <v>241</v>
      </c>
      <c r="F52" s="49" t="s">
        <v>116</v>
      </c>
      <c r="G52" s="49"/>
      <c r="H52" s="49"/>
    </row>
    <row r="53" spans="1:8" x14ac:dyDescent="0.2">
      <c r="A53" s="49" t="s">
        <v>103</v>
      </c>
      <c r="B53" s="49">
        <v>3410841</v>
      </c>
      <c r="C53" s="49"/>
      <c r="D53" s="49"/>
      <c r="E53" s="49" t="s">
        <v>242</v>
      </c>
      <c r="F53" s="49" t="s">
        <v>125</v>
      </c>
      <c r="G53" s="49"/>
      <c r="H53" s="49"/>
    </row>
    <row r="54" spans="1:8" x14ac:dyDescent="0.2">
      <c r="A54" s="49" t="s">
        <v>125</v>
      </c>
      <c r="B54" s="49">
        <v>779580</v>
      </c>
      <c r="C54" s="49"/>
      <c r="D54" s="49"/>
      <c r="E54" s="49" t="s">
        <v>243</v>
      </c>
      <c r="F54" s="49" t="s">
        <v>117</v>
      </c>
      <c r="G54" s="49"/>
      <c r="H54" s="49"/>
    </row>
    <row r="55" spans="1:8" x14ac:dyDescent="0.2">
      <c r="A55" s="49" t="s">
        <v>117</v>
      </c>
      <c r="B55" s="49">
        <v>134121</v>
      </c>
      <c r="C55" s="49"/>
      <c r="D55" s="49"/>
      <c r="E55" s="49" t="s">
        <v>244</v>
      </c>
      <c r="F55" s="49" t="s">
        <v>103</v>
      </c>
      <c r="G55" s="49"/>
      <c r="H55" s="49"/>
    </row>
    <row r="56" spans="1:8" x14ac:dyDescent="0.2">
      <c r="A56" s="49" t="s">
        <v>110</v>
      </c>
      <c r="B56" s="49">
        <v>243651</v>
      </c>
      <c r="C56" s="49"/>
      <c r="D56" s="49"/>
      <c r="E56" s="49" t="s">
        <v>245</v>
      </c>
      <c r="F56" s="49" t="s">
        <v>110</v>
      </c>
      <c r="G56" s="49"/>
      <c r="H56" s="49"/>
    </row>
    <row r="57" spans="1:8" x14ac:dyDescent="0.2">
      <c r="A57" s="49" t="s">
        <v>95</v>
      </c>
      <c r="B57" s="49">
        <v>1627196</v>
      </c>
      <c r="C57" s="49"/>
      <c r="D57" s="49"/>
      <c r="E57" s="49" t="s">
        <v>246</v>
      </c>
      <c r="F57" s="49" t="s">
        <v>95</v>
      </c>
      <c r="G57" s="49"/>
      <c r="H57" s="49"/>
    </row>
    <row r="58" spans="1:8" x14ac:dyDescent="0.2">
      <c r="A58" s="49" t="s">
        <v>98</v>
      </c>
      <c r="B58" s="49">
        <v>994870</v>
      </c>
      <c r="C58" s="49"/>
      <c r="D58" s="49"/>
      <c r="E58" s="49" t="s">
        <v>247</v>
      </c>
      <c r="F58" s="49" t="s">
        <v>98</v>
      </c>
      <c r="G58" s="49"/>
      <c r="H58" s="49"/>
    </row>
    <row r="59" spans="1:8" x14ac:dyDescent="0.2">
      <c r="A59" s="49" t="s">
        <v>106</v>
      </c>
      <c r="B59" s="49">
        <v>157793</v>
      </c>
      <c r="C59" s="49"/>
      <c r="D59" s="49"/>
      <c r="E59" s="49" t="s">
        <v>248</v>
      </c>
      <c r="F59" s="49" t="s">
        <v>106</v>
      </c>
      <c r="G59" s="49"/>
      <c r="H59" s="49"/>
    </row>
    <row r="60" spans="1:8" x14ac:dyDescent="0.2">
      <c r="A60" s="49" t="s">
        <v>102</v>
      </c>
      <c r="B60" s="49">
        <v>226929</v>
      </c>
      <c r="C60" s="49"/>
      <c r="D60" s="49"/>
      <c r="E60" s="49" t="s">
        <v>249</v>
      </c>
      <c r="F60" s="49" t="s">
        <v>102</v>
      </c>
      <c r="G60" s="49"/>
      <c r="H60" s="49"/>
    </row>
    <row r="61" spans="1:8" x14ac:dyDescent="0.2">
      <c r="A61" s="49" t="s">
        <v>101</v>
      </c>
      <c r="B61" s="49">
        <v>1761000</v>
      </c>
      <c r="C61" s="49"/>
      <c r="D61" s="49"/>
      <c r="E61" s="49" t="s">
        <v>216</v>
      </c>
      <c r="F61" s="49" t="s">
        <v>101</v>
      </c>
      <c r="G61" s="49"/>
      <c r="H61" s="49"/>
    </row>
    <row r="62" spans="1:8" x14ac:dyDescent="0.2">
      <c r="A62" s="49" t="s">
        <v>122</v>
      </c>
      <c r="B62" s="49">
        <v>447924</v>
      </c>
      <c r="C62" s="49"/>
      <c r="D62" s="49"/>
      <c r="E62" s="49" t="s">
        <v>250</v>
      </c>
      <c r="F62" s="49" t="s">
        <v>122</v>
      </c>
      <c r="G62" s="49"/>
      <c r="H62" s="49"/>
    </row>
    <row r="63" spans="1:8" x14ac:dyDescent="0.2">
      <c r="A63" s="49" t="s">
        <v>105</v>
      </c>
      <c r="B63" s="49">
        <v>212112</v>
      </c>
      <c r="C63" s="49"/>
      <c r="D63" s="49"/>
      <c r="E63" s="49" t="s">
        <v>251</v>
      </c>
      <c r="F63" s="49" t="s">
        <v>105</v>
      </c>
      <c r="G63" s="49"/>
      <c r="H63" s="49"/>
    </row>
    <row r="64" spans="1:8" x14ac:dyDescent="0.2">
      <c r="A64" s="49" t="s">
        <v>108</v>
      </c>
      <c r="B64" s="49">
        <v>138808</v>
      </c>
      <c r="C64" s="49"/>
      <c r="D64" s="49"/>
      <c r="E64" s="49" t="s">
        <v>252</v>
      </c>
      <c r="F64" s="49" t="s">
        <v>108</v>
      </c>
      <c r="G64" s="49"/>
      <c r="H64" s="49"/>
    </row>
    <row r="65" spans="1:8" x14ac:dyDescent="0.2">
      <c r="A65" s="49" t="s">
        <v>119</v>
      </c>
      <c r="B65" s="49">
        <v>1608191</v>
      </c>
      <c r="C65" s="49"/>
      <c r="D65" s="49"/>
      <c r="E65" s="49" t="s">
        <v>253</v>
      </c>
      <c r="F65" s="49" t="s">
        <v>119</v>
      </c>
      <c r="G65" s="49"/>
      <c r="H65" s="49"/>
    </row>
    <row r="66" spans="1:8" x14ac:dyDescent="0.2">
      <c r="A66" s="49" t="s">
        <v>96</v>
      </c>
      <c r="B66" s="49">
        <v>215491</v>
      </c>
      <c r="C66" s="49"/>
      <c r="D66" s="49"/>
      <c r="E66" s="49" t="s">
        <v>254</v>
      </c>
      <c r="F66" s="49" t="s">
        <v>96</v>
      </c>
      <c r="G66" s="49"/>
      <c r="H66" s="49"/>
    </row>
    <row r="67" spans="1:8" x14ac:dyDescent="0.2">
      <c r="A67" s="49" t="s">
        <v>107</v>
      </c>
      <c r="B67" s="49">
        <v>620188</v>
      </c>
      <c r="C67" s="49"/>
      <c r="D67" s="49"/>
      <c r="E67" s="49" t="s">
        <v>255</v>
      </c>
      <c r="F67" s="49" t="s">
        <v>107</v>
      </c>
      <c r="G67" s="49"/>
      <c r="H67" s="49"/>
    </row>
    <row r="68" spans="1:8" x14ac:dyDescent="0.2">
      <c r="A68" s="49" t="s">
        <v>124</v>
      </c>
      <c r="B68" s="49">
        <v>576858</v>
      </c>
      <c r="C68" s="49"/>
      <c r="D68" s="49"/>
      <c r="E68" s="49" t="s">
        <v>256</v>
      </c>
      <c r="F68" s="49" t="s">
        <v>124</v>
      </c>
      <c r="G68" s="49"/>
      <c r="H68" s="49"/>
    </row>
    <row r="69" spans="1:8" x14ac:dyDescent="0.2">
      <c r="A69" s="49" t="s">
        <v>111</v>
      </c>
      <c r="B69" s="49">
        <v>447348</v>
      </c>
      <c r="C69" s="49"/>
      <c r="D69" s="49"/>
      <c r="E69" s="49" t="s">
        <v>257</v>
      </c>
      <c r="F69" s="49" t="s">
        <v>111</v>
      </c>
      <c r="G69" s="49"/>
      <c r="H69" s="49"/>
    </row>
    <row r="70" spans="1:8" x14ac:dyDescent="0.2">
      <c r="A70" s="49" t="s">
        <v>99</v>
      </c>
      <c r="B70" s="49">
        <v>439816</v>
      </c>
      <c r="C70" s="49"/>
      <c r="D70" s="49"/>
      <c r="E70" s="49" t="s">
        <v>258</v>
      </c>
      <c r="F70" s="49" t="s">
        <v>99</v>
      </c>
      <c r="G70" s="49"/>
      <c r="H70" s="49"/>
    </row>
    <row r="71" spans="1:8" x14ac:dyDescent="0.2">
      <c r="A71" s="49" t="s">
        <v>120</v>
      </c>
      <c r="B71" s="49">
        <v>562199</v>
      </c>
      <c r="C71" s="49"/>
      <c r="D71" s="49"/>
      <c r="E71" s="49" t="s">
        <v>259</v>
      </c>
      <c r="F71" s="49" t="s">
        <v>120</v>
      </c>
      <c r="G71" s="49"/>
      <c r="H71" s="49"/>
    </row>
    <row r="72" spans="1:8" x14ac:dyDescent="0.2">
      <c r="A72" s="49" t="s">
        <v>100</v>
      </c>
      <c r="B72" s="49">
        <v>607140</v>
      </c>
      <c r="C72" s="49"/>
      <c r="D72" s="49"/>
      <c r="E72" s="49" t="s">
        <v>260</v>
      </c>
      <c r="F72" s="49" t="s">
        <v>100</v>
      </c>
      <c r="G72" s="49"/>
      <c r="H72" s="49"/>
    </row>
    <row r="73" spans="1:8" x14ac:dyDescent="0.2">
      <c r="A73" s="49" t="s">
        <v>91</v>
      </c>
      <c r="B73" s="49">
        <v>165576</v>
      </c>
      <c r="C73" s="49"/>
      <c r="D73" s="49"/>
      <c r="E73" s="49" t="s">
        <v>261</v>
      </c>
      <c r="F73" s="49" t="s">
        <v>91</v>
      </c>
      <c r="G73" s="49"/>
      <c r="H73" s="49"/>
    </row>
    <row r="74" spans="1:8" x14ac:dyDescent="0.2">
      <c r="A74" s="49" t="s">
        <v>109</v>
      </c>
      <c r="B74" s="49">
        <v>674263</v>
      </c>
      <c r="C74" s="49"/>
      <c r="D74" s="49"/>
      <c r="E74" s="49" t="s">
        <v>262</v>
      </c>
      <c r="F74" s="49" t="s">
        <v>109</v>
      </c>
      <c r="G74" s="49"/>
      <c r="H74" s="49"/>
    </row>
    <row r="75" spans="1:8" x14ac:dyDescent="0.2">
      <c r="A75" s="49" t="s">
        <v>114</v>
      </c>
      <c r="B75" s="49">
        <v>100979</v>
      </c>
      <c r="C75" s="49"/>
      <c r="D75" s="49"/>
      <c r="E75" s="49" t="s">
        <v>263</v>
      </c>
      <c r="F75" s="49" t="s">
        <v>114</v>
      </c>
      <c r="G75" s="49"/>
      <c r="H75" s="49"/>
    </row>
    <row r="76" spans="1:8" x14ac:dyDescent="0.2">
      <c r="A76" s="49" t="s">
        <v>126</v>
      </c>
      <c r="B76" s="49">
        <v>752659</v>
      </c>
      <c r="C76" s="49"/>
      <c r="D76" s="49"/>
      <c r="E76" s="49" t="s">
        <v>264</v>
      </c>
      <c r="F76" s="49" t="s">
        <v>126</v>
      </c>
      <c r="G76" s="49"/>
      <c r="H76" s="49"/>
    </row>
    <row r="77" spans="1:8" x14ac:dyDescent="0.2">
      <c r="A77" s="49" t="s">
        <v>118</v>
      </c>
      <c r="B77" s="49">
        <v>374432</v>
      </c>
      <c r="C77" s="49"/>
      <c r="D77" s="49"/>
      <c r="E77" s="49" t="s">
        <v>265</v>
      </c>
      <c r="F77" s="49" t="s">
        <v>118</v>
      </c>
      <c r="G77" s="49"/>
      <c r="H77" s="49"/>
    </row>
    <row r="78" spans="1:8" x14ac:dyDescent="0.2">
      <c r="A78" s="49" t="s">
        <v>92</v>
      </c>
      <c r="B78" s="49">
        <v>185244</v>
      </c>
      <c r="C78" s="49"/>
      <c r="D78" s="49"/>
      <c r="E78" s="49" t="s">
        <v>266</v>
      </c>
      <c r="F78" s="49" t="s">
        <v>92</v>
      </c>
      <c r="G78" s="49"/>
      <c r="H78" s="49"/>
    </row>
    <row r="79" spans="1:8" x14ac:dyDescent="0.2">
      <c r="A79" s="2"/>
      <c r="B79" s="49">
        <f>SUM(B47:B78)</f>
        <v>20079365</v>
      </c>
    </row>
  </sheetData>
  <mergeCells count="1">
    <mergeCell ref="H1:I1"/>
  </mergeCells>
  <hyperlinks>
    <hyperlink ref="H1:I1" location="Index!A1" display="Regresar al Índice"/>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FF0000"/>
  </sheetPr>
  <dimension ref="A1:I77"/>
  <sheetViews>
    <sheetView topLeftCell="D1" workbookViewId="0"/>
  </sheetViews>
  <sheetFormatPr baseColWidth="10" defaultColWidth="11.42578125" defaultRowHeight="12.75" x14ac:dyDescent="0.2"/>
  <cols>
    <col min="1" max="20" width="11.42578125" style="2"/>
    <col min="21" max="21" width="11.85546875" style="2" customWidth="1"/>
    <col min="22" max="16384" width="11.42578125" style="2"/>
  </cols>
  <sheetData>
    <row r="1" spans="1:9" ht="15" x14ac:dyDescent="0.25">
      <c r="A1" s="316" t="s">
        <v>1158</v>
      </c>
      <c r="H1" s="330" t="s">
        <v>133</v>
      </c>
      <c r="I1" s="330"/>
    </row>
    <row r="2" spans="1:9" x14ac:dyDescent="0.2">
      <c r="A2" s="113" t="s">
        <v>222</v>
      </c>
    </row>
    <row r="3" spans="1:9" x14ac:dyDescent="0.2">
      <c r="A3" s="113" t="s">
        <v>267</v>
      </c>
    </row>
    <row r="6" spans="1:9" x14ac:dyDescent="0.2">
      <c r="A6" s="19"/>
      <c r="B6" s="19" t="s">
        <v>231</v>
      </c>
      <c r="C6" s="285">
        <v>43770</v>
      </c>
      <c r="D6" s="19" t="s">
        <v>232</v>
      </c>
      <c r="E6" s="19" t="s">
        <v>227</v>
      </c>
      <c r="F6" s="19" t="s">
        <v>172</v>
      </c>
    </row>
    <row r="7" spans="1:9" x14ac:dyDescent="0.2">
      <c r="A7" s="2" t="s">
        <v>105</v>
      </c>
      <c r="B7" s="9">
        <v>212112</v>
      </c>
      <c r="C7" s="9">
        <v>211448</v>
      </c>
      <c r="D7" s="116">
        <f t="shared" ref="D7:D39" si="0">C7-B7</f>
        <v>-664</v>
      </c>
      <c r="E7" s="2">
        <v>32</v>
      </c>
      <c r="F7" s="117">
        <f t="shared" ref="F7:F39" si="1">C7/B7-1</f>
        <v>-3.1304216640265503E-3</v>
      </c>
    </row>
    <row r="8" spans="1:9" x14ac:dyDescent="0.2">
      <c r="A8" s="2" t="s">
        <v>106</v>
      </c>
      <c r="B8" s="9">
        <v>157793</v>
      </c>
      <c r="C8" s="9">
        <v>158749</v>
      </c>
      <c r="D8" s="116">
        <f t="shared" si="0"/>
        <v>956</v>
      </c>
      <c r="E8" s="2">
        <v>31</v>
      </c>
      <c r="F8" s="117">
        <f t="shared" si="1"/>
        <v>6.0585704055313716E-3</v>
      </c>
    </row>
    <row r="9" spans="1:9" x14ac:dyDescent="0.2">
      <c r="A9" s="11" t="s">
        <v>126</v>
      </c>
      <c r="B9" s="12">
        <v>741274</v>
      </c>
      <c r="C9" s="12">
        <v>751085</v>
      </c>
      <c r="D9" s="116">
        <f t="shared" si="0"/>
        <v>9811</v>
      </c>
      <c r="E9" s="11">
        <v>30</v>
      </c>
      <c r="F9" s="117">
        <f t="shared" si="1"/>
        <v>1.3235321891770013E-2</v>
      </c>
    </row>
    <row r="10" spans="1:9" x14ac:dyDescent="0.2">
      <c r="A10" s="2" t="s">
        <v>93</v>
      </c>
      <c r="B10" s="9">
        <v>225667</v>
      </c>
      <c r="C10" s="9">
        <v>228778</v>
      </c>
      <c r="D10" s="116">
        <f t="shared" si="0"/>
        <v>3111</v>
      </c>
      <c r="E10" s="2">
        <v>28</v>
      </c>
      <c r="F10" s="117">
        <f t="shared" si="1"/>
        <v>1.3785799430133805E-2</v>
      </c>
    </row>
    <row r="11" spans="1:9" x14ac:dyDescent="0.2">
      <c r="A11" s="2" t="s">
        <v>110</v>
      </c>
      <c r="B11" s="9">
        <v>243651</v>
      </c>
      <c r="C11" s="9">
        <v>247674</v>
      </c>
      <c r="D11" s="116">
        <f t="shared" si="0"/>
        <v>4023</v>
      </c>
      <c r="E11" s="2">
        <v>29</v>
      </c>
      <c r="F11" s="117">
        <f t="shared" si="1"/>
        <v>1.651132152135637E-2</v>
      </c>
    </row>
    <row r="12" spans="1:9" x14ac:dyDescent="0.2">
      <c r="A12" s="2" t="s">
        <v>125</v>
      </c>
      <c r="B12" s="9">
        <v>779544</v>
      </c>
      <c r="C12" s="9">
        <v>793308</v>
      </c>
      <c r="D12" s="116">
        <f t="shared" si="0"/>
        <v>13764</v>
      </c>
      <c r="E12" s="2">
        <v>22</v>
      </c>
      <c r="F12" s="117">
        <f t="shared" si="1"/>
        <v>1.7656476093716345E-2</v>
      </c>
    </row>
    <row r="13" spans="1:9" x14ac:dyDescent="0.2">
      <c r="A13" s="2" t="s">
        <v>120</v>
      </c>
      <c r="B13" s="9">
        <v>562199</v>
      </c>
      <c r="C13" s="9">
        <v>572361</v>
      </c>
      <c r="D13" s="116">
        <f t="shared" si="0"/>
        <v>10162</v>
      </c>
      <c r="E13" s="2">
        <v>26</v>
      </c>
      <c r="F13" s="117">
        <f t="shared" si="1"/>
        <v>1.8075450151992412E-2</v>
      </c>
    </row>
    <row r="14" spans="1:9" x14ac:dyDescent="0.2">
      <c r="A14" s="2" t="s">
        <v>96</v>
      </c>
      <c r="B14" s="9">
        <v>210222</v>
      </c>
      <c r="C14" s="9">
        <v>214052</v>
      </c>
      <c r="D14" s="116">
        <f t="shared" si="0"/>
        <v>3830</v>
      </c>
      <c r="E14" s="2">
        <v>8</v>
      </c>
      <c r="F14" s="117">
        <f t="shared" si="1"/>
        <v>1.8218835326464511E-2</v>
      </c>
    </row>
    <row r="15" spans="1:9" x14ac:dyDescent="0.2">
      <c r="A15" s="2" t="s">
        <v>95</v>
      </c>
      <c r="B15" s="2">
        <v>1627196</v>
      </c>
      <c r="C15" s="2">
        <v>1663619</v>
      </c>
      <c r="D15" s="116">
        <f t="shared" si="0"/>
        <v>36423</v>
      </c>
      <c r="E15" s="2">
        <v>14</v>
      </c>
      <c r="F15" s="117">
        <f t="shared" si="1"/>
        <v>2.2383904581869674E-2</v>
      </c>
    </row>
    <row r="16" spans="1:9" x14ac:dyDescent="0.2">
      <c r="A16" s="2" t="s">
        <v>109</v>
      </c>
      <c r="B16" s="9">
        <v>690918</v>
      </c>
      <c r="C16" s="9">
        <v>707671</v>
      </c>
      <c r="D16" s="116">
        <f t="shared" si="0"/>
        <v>16753</v>
      </c>
      <c r="E16" s="2">
        <v>19</v>
      </c>
      <c r="F16" s="117">
        <f t="shared" si="1"/>
        <v>2.4247450493401601E-2</v>
      </c>
    </row>
    <row r="17" spans="1:6" x14ac:dyDescent="0.2">
      <c r="A17" s="2" t="s">
        <v>122</v>
      </c>
      <c r="B17" s="9">
        <v>454081</v>
      </c>
      <c r="C17" s="9">
        <v>466606</v>
      </c>
      <c r="D17" s="116">
        <f t="shared" si="0"/>
        <v>12525</v>
      </c>
      <c r="E17" s="2">
        <v>24</v>
      </c>
      <c r="F17" s="117">
        <f t="shared" si="1"/>
        <v>2.7583184497919966E-2</v>
      </c>
    </row>
    <row r="18" spans="1:6" x14ac:dyDescent="0.2">
      <c r="A18" s="2" t="s">
        <v>99</v>
      </c>
      <c r="B18" s="9">
        <v>439816</v>
      </c>
      <c r="C18" s="9">
        <v>452899</v>
      </c>
      <c r="D18" s="116">
        <f t="shared" si="0"/>
        <v>13083</v>
      </c>
      <c r="E18" s="2">
        <v>12</v>
      </c>
      <c r="F18" s="117">
        <f t="shared" si="1"/>
        <v>2.9746530367244395E-2</v>
      </c>
    </row>
    <row r="19" spans="1:6" x14ac:dyDescent="0.2">
      <c r="A19" s="2" t="s">
        <v>92</v>
      </c>
      <c r="B19" s="9">
        <v>185244</v>
      </c>
      <c r="C19" s="9">
        <v>190762</v>
      </c>
      <c r="D19" s="116">
        <f t="shared" si="0"/>
        <v>5518</v>
      </c>
      <c r="E19" s="2">
        <v>10</v>
      </c>
      <c r="F19" s="117">
        <f t="shared" si="1"/>
        <v>2.9787739413962067E-2</v>
      </c>
    </row>
    <row r="20" spans="1:6" x14ac:dyDescent="0.2">
      <c r="A20" s="2" t="s">
        <v>116</v>
      </c>
      <c r="B20" s="9">
        <v>882868</v>
      </c>
      <c r="C20" s="9">
        <v>909403</v>
      </c>
      <c r="D20" s="116">
        <f t="shared" si="0"/>
        <v>26535</v>
      </c>
      <c r="E20" s="2">
        <v>27</v>
      </c>
      <c r="F20" s="117">
        <f t="shared" si="1"/>
        <v>3.0055455628700933E-2</v>
      </c>
    </row>
    <row r="21" spans="1:6" x14ac:dyDescent="0.2">
      <c r="A21" s="2" t="s">
        <v>117</v>
      </c>
      <c r="B21" s="9">
        <v>134772</v>
      </c>
      <c r="C21" s="9">
        <v>139005</v>
      </c>
      <c r="D21" s="116">
        <f t="shared" si="0"/>
        <v>4233</v>
      </c>
      <c r="E21" s="2">
        <v>16</v>
      </c>
      <c r="F21" s="117">
        <f t="shared" si="1"/>
        <v>3.1408601193126273E-2</v>
      </c>
    </row>
    <row r="22" spans="1:6" x14ac:dyDescent="0.2">
      <c r="A22" s="2" t="s">
        <v>107</v>
      </c>
      <c r="B22" s="9">
        <v>620188</v>
      </c>
      <c r="C22" s="9">
        <v>640521</v>
      </c>
      <c r="D22" s="116">
        <f t="shared" si="0"/>
        <v>20333</v>
      </c>
      <c r="E22" s="2">
        <v>13</v>
      </c>
      <c r="F22" s="117">
        <f t="shared" si="1"/>
        <v>3.2785219965558721E-2</v>
      </c>
    </row>
    <row r="23" spans="1:6" x14ac:dyDescent="0.2">
      <c r="A23" s="2" t="s">
        <v>123</v>
      </c>
      <c r="B23" s="9">
        <v>20079365</v>
      </c>
      <c r="C23" s="9">
        <v>20803652</v>
      </c>
      <c r="D23" s="116">
        <f t="shared" si="0"/>
        <v>724287</v>
      </c>
      <c r="E23" s="2">
        <v>25</v>
      </c>
      <c r="F23" s="117">
        <f t="shared" si="1"/>
        <v>3.6071210419253763E-2</v>
      </c>
    </row>
    <row r="24" spans="1:6" x14ac:dyDescent="0.2">
      <c r="A24" s="2" t="s">
        <v>118</v>
      </c>
      <c r="B24" s="9">
        <v>374432</v>
      </c>
      <c r="C24" s="9">
        <v>388658</v>
      </c>
      <c r="D24" s="116">
        <f t="shared" si="0"/>
        <v>14226</v>
      </c>
      <c r="F24" s="117">
        <f t="shared" si="1"/>
        <v>3.7993547560037699E-2</v>
      </c>
    </row>
    <row r="25" spans="1:6" x14ac:dyDescent="0.2">
      <c r="A25" s="2" t="s">
        <v>103</v>
      </c>
      <c r="B25" s="9">
        <v>3410841</v>
      </c>
      <c r="C25" s="9">
        <v>3540813</v>
      </c>
      <c r="D25" s="116">
        <f t="shared" si="0"/>
        <v>129972</v>
      </c>
      <c r="E25" s="2">
        <v>17</v>
      </c>
      <c r="F25" s="117">
        <f t="shared" si="1"/>
        <v>3.8105558130677952E-2</v>
      </c>
    </row>
    <row r="26" spans="1:6" x14ac:dyDescent="0.2">
      <c r="A26" s="2" t="s">
        <v>114</v>
      </c>
      <c r="B26" s="9">
        <v>100979</v>
      </c>
      <c r="C26" s="9">
        <v>104903</v>
      </c>
      <c r="D26" s="116">
        <f t="shared" si="0"/>
        <v>3924</v>
      </c>
      <c r="E26" s="2">
        <v>23</v>
      </c>
      <c r="F26" s="117">
        <f t="shared" si="1"/>
        <v>3.885956486002029E-2</v>
      </c>
    </row>
    <row r="27" spans="1:6" x14ac:dyDescent="0.2">
      <c r="A27" s="2" t="s">
        <v>100</v>
      </c>
      <c r="B27" s="9">
        <v>578770</v>
      </c>
      <c r="C27" s="9">
        <v>601269</v>
      </c>
      <c r="D27" s="116">
        <f t="shared" si="0"/>
        <v>22499</v>
      </c>
      <c r="E27" s="2">
        <v>1</v>
      </c>
      <c r="F27" s="117">
        <f t="shared" si="1"/>
        <v>3.887381861533945E-2</v>
      </c>
    </row>
    <row r="28" spans="1:6" x14ac:dyDescent="0.2">
      <c r="A28" s="2" t="s">
        <v>119</v>
      </c>
      <c r="B28" s="9">
        <v>1608226</v>
      </c>
      <c r="C28" s="9">
        <v>1671843</v>
      </c>
      <c r="D28" s="116">
        <f t="shared" si="0"/>
        <v>63617</v>
      </c>
      <c r="E28" s="2">
        <v>7</v>
      </c>
      <c r="F28" s="117">
        <f t="shared" si="1"/>
        <v>3.9557251281847172E-2</v>
      </c>
    </row>
    <row r="29" spans="1:6" x14ac:dyDescent="0.2">
      <c r="A29" s="2" t="s">
        <v>98</v>
      </c>
      <c r="B29" s="9">
        <v>988062</v>
      </c>
      <c r="C29" s="9">
        <v>1029213</v>
      </c>
      <c r="D29" s="116">
        <f t="shared" si="0"/>
        <v>41151</v>
      </c>
      <c r="E29" s="2">
        <v>2</v>
      </c>
      <c r="F29" s="117">
        <f t="shared" si="1"/>
        <v>4.1648196165827711E-2</v>
      </c>
    </row>
    <row r="30" spans="1:6" x14ac:dyDescent="0.2">
      <c r="A30" s="2" t="s">
        <v>802</v>
      </c>
      <c r="B30" s="9">
        <v>905314</v>
      </c>
      <c r="C30" s="9">
        <v>945241</v>
      </c>
      <c r="D30" s="116">
        <f t="shared" si="0"/>
        <v>39927</v>
      </c>
      <c r="E30" s="2">
        <v>5</v>
      </c>
      <c r="F30" s="117">
        <f t="shared" si="1"/>
        <v>4.4102930033115495E-2</v>
      </c>
    </row>
    <row r="31" spans="1:6" x14ac:dyDescent="0.2">
      <c r="A31" s="2" t="s">
        <v>101</v>
      </c>
      <c r="B31" s="9">
        <v>1761000</v>
      </c>
      <c r="C31" s="9">
        <v>1840150</v>
      </c>
      <c r="D31" s="116">
        <f t="shared" si="0"/>
        <v>79150</v>
      </c>
      <c r="E31" s="2">
        <v>3</v>
      </c>
      <c r="F31" s="117">
        <f t="shared" si="1"/>
        <v>4.4946053378762008E-2</v>
      </c>
    </row>
    <row r="32" spans="1:6" x14ac:dyDescent="0.2">
      <c r="A32" s="2" t="s">
        <v>102</v>
      </c>
      <c r="B32" s="9">
        <v>226929</v>
      </c>
      <c r="C32" s="9">
        <v>237625</v>
      </c>
      <c r="D32" s="116">
        <f t="shared" si="0"/>
        <v>10696</v>
      </c>
      <c r="E32" s="2">
        <v>21</v>
      </c>
      <c r="F32" s="117">
        <f t="shared" si="1"/>
        <v>4.7133684985171564E-2</v>
      </c>
    </row>
    <row r="33" spans="1:6" x14ac:dyDescent="0.2">
      <c r="A33" s="2" t="s">
        <v>91</v>
      </c>
      <c r="B33" s="9">
        <v>165576</v>
      </c>
      <c r="C33" s="9">
        <v>173997</v>
      </c>
      <c r="D33" s="116">
        <f t="shared" si="0"/>
        <v>8421</v>
      </c>
      <c r="E33" s="2">
        <v>6</v>
      </c>
      <c r="F33" s="117">
        <f t="shared" si="1"/>
        <v>5.0858820118857784E-2</v>
      </c>
    </row>
    <row r="34" spans="1:6" x14ac:dyDescent="0.2">
      <c r="A34" s="2" t="s">
        <v>97</v>
      </c>
      <c r="B34" s="9">
        <v>321298</v>
      </c>
      <c r="C34" s="9">
        <v>338153</v>
      </c>
      <c r="D34" s="116">
        <f t="shared" si="0"/>
        <v>16855</v>
      </c>
      <c r="E34" s="2">
        <v>9</v>
      </c>
      <c r="F34" s="117">
        <f t="shared" si="1"/>
        <v>5.2459087825009743E-2</v>
      </c>
    </row>
    <row r="35" spans="1:6" x14ac:dyDescent="0.2">
      <c r="A35" s="2" t="s">
        <v>113</v>
      </c>
      <c r="B35" s="9">
        <v>182099</v>
      </c>
      <c r="C35" s="9">
        <v>194145</v>
      </c>
      <c r="D35" s="116">
        <f t="shared" si="0"/>
        <v>12046</v>
      </c>
      <c r="E35" s="2">
        <v>11</v>
      </c>
      <c r="F35" s="117">
        <f t="shared" si="1"/>
        <v>6.6150830042998487E-2</v>
      </c>
    </row>
    <row r="36" spans="1:6" x14ac:dyDescent="0.2">
      <c r="A36" s="2" t="s">
        <v>111</v>
      </c>
      <c r="B36" s="9">
        <v>447348</v>
      </c>
      <c r="C36" s="9">
        <v>477456</v>
      </c>
      <c r="D36" s="116">
        <f t="shared" si="0"/>
        <v>30108</v>
      </c>
      <c r="E36" s="2">
        <v>18</v>
      </c>
      <c r="F36" s="117">
        <f t="shared" si="1"/>
        <v>6.7303307492153852E-2</v>
      </c>
    </row>
    <row r="37" spans="1:6" x14ac:dyDescent="0.2">
      <c r="A37" s="2" t="s">
        <v>124</v>
      </c>
      <c r="B37" s="2">
        <v>576858</v>
      </c>
      <c r="C37" s="2">
        <v>621882</v>
      </c>
      <c r="D37" s="116">
        <f t="shared" si="0"/>
        <v>45024</v>
      </c>
      <c r="E37" s="2">
        <v>4</v>
      </c>
      <c r="F37" s="117">
        <f t="shared" si="1"/>
        <v>7.8050404085580949E-2</v>
      </c>
    </row>
    <row r="38" spans="1:6" x14ac:dyDescent="0.2">
      <c r="A38" s="2" t="s">
        <v>94</v>
      </c>
      <c r="B38" s="9">
        <v>125280</v>
      </c>
      <c r="C38" s="9">
        <v>135341</v>
      </c>
      <c r="D38" s="116">
        <f t="shared" si="0"/>
        <v>10061</v>
      </c>
      <c r="E38" s="2">
        <v>20</v>
      </c>
      <c r="F38" s="117">
        <f t="shared" si="1"/>
        <v>8.0308109833971963E-2</v>
      </c>
    </row>
    <row r="39" spans="1:6" x14ac:dyDescent="0.2">
      <c r="A39" s="2" t="s">
        <v>108</v>
      </c>
      <c r="B39" s="9">
        <v>138808</v>
      </c>
      <c r="C39" s="9">
        <v>155022</v>
      </c>
      <c r="D39" s="116">
        <f t="shared" si="0"/>
        <v>16214</v>
      </c>
      <c r="E39" s="2">
        <v>15</v>
      </c>
      <c r="F39" s="117">
        <f t="shared" si="1"/>
        <v>0.11680882946227888</v>
      </c>
    </row>
    <row r="40" spans="1:6" x14ac:dyDescent="0.2">
      <c r="B40" s="9"/>
      <c r="C40" s="9"/>
      <c r="D40" s="9"/>
      <c r="F40" s="10"/>
    </row>
    <row r="41" spans="1:6" x14ac:dyDescent="0.2">
      <c r="B41" s="9"/>
      <c r="C41" s="9"/>
      <c r="D41" s="9"/>
      <c r="F41" s="10"/>
    </row>
    <row r="44" spans="1:6" x14ac:dyDescent="0.2">
      <c r="B44" s="2" t="s">
        <v>235</v>
      </c>
      <c r="C44" s="2">
        <v>2018</v>
      </c>
    </row>
    <row r="45" spans="1:6" x14ac:dyDescent="0.2">
      <c r="A45" s="2" t="s">
        <v>97</v>
      </c>
      <c r="B45" s="2">
        <v>321298</v>
      </c>
    </row>
    <row r="46" spans="1:6" x14ac:dyDescent="0.2">
      <c r="A46" s="2" t="s">
        <v>115</v>
      </c>
      <c r="B46" s="2">
        <v>877445</v>
      </c>
    </row>
    <row r="47" spans="1:6" x14ac:dyDescent="0.2">
      <c r="A47" s="2" t="s">
        <v>113</v>
      </c>
      <c r="B47" s="2">
        <v>181598</v>
      </c>
    </row>
    <row r="48" spans="1:6" x14ac:dyDescent="0.2">
      <c r="A48" s="2" t="s">
        <v>94</v>
      </c>
      <c r="B48" s="2">
        <v>125280</v>
      </c>
    </row>
    <row r="49" spans="1:2" x14ac:dyDescent="0.2">
      <c r="A49" s="2" t="s">
        <v>93</v>
      </c>
      <c r="B49" s="2">
        <v>225667</v>
      </c>
    </row>
    <row r="50" spans="1:2" x14ac:dyDescent="0.2">
      <c r="A50" s="2" t="s">
        <v>116</v>
      </c>
      <c r="B50" s="2">
        <v>882868</v>
      </c>
    </row>
    <row r="51" spans="1:2" x14ac:dyDescent="0.2">
      <c r="A51" s="2" t="s">
        <v>103</v>
      </c>
      <c r="B51" s="2">
        <v>3410841</v>
      </c>
    </row>
    <row r="52" spans="1:2" x14ac:dyDescent="0.2">
      <c r="A52" s="2" t="s">
        <v>125</v>
      </c>
      <c r="B52" s="2">
        <v>779580</v>
      </c>
    </row>
    <row r="53" spans="1:2" x14ac:dyDescent="0.2">
      <c r="A53" s="2" t="s">
        <v>117</v>
      </c>
      <c r="B53" s="2">
        <v>134121</v>
      </c>
    </row>
    <row r="54" spans="1:2" x14ac:dyDescent="0.2">
      <c r="A54" s="2" t="s">
        <v>110</v>
      </c>
      <c r="B54" s="2">
        <v>243651</v>
      </c>
    </row>
    <row r="55" spans="1:2" x14ac:dyDescent="0.2">
      <c r="A55" s="2" t="s">
        <v>95</v>
      </c>
      <c r="B55" s="2">
        <v>1627196</v>
      </c>
    </row>
    <row r="56" spans="1:2" x14ac:dyDescent="0.2">
      <c r="A56" s="2" t="s">
        <v>98</v>
      </c>
      <c r="B56" s="2">
        <v>994870</v>
      </c>
    </row>
    <row r="57" spans="1:2" x14ac:dyDescent="0.2">
      <c r="A57" s="2" t="s">
        <v>106</v>
      </c>
      <c r="B57" s="2">
        <v>157793</v>
      </c>
    </row>
    <row r="58" spans="1:2" x14ac:dyDescent="0.2">
      <c r="A58" s="2" t="s">
        <v>102</v>
      </c>
      <c r="B58" s="2">
        <v>226929</v>
      </c>
    </row>
    <row r="59" spans="1:2" x14ac:dyDescent="0.2">
      <c r="A59" s="2" t="s">
        <v>101</v>
      </c>
      <c r="B59" s="2">
        <v>1761000</v>
      </c>
    </row>
    <row r="60" spans="1:2" x14ac:dyDescent="0.2">
      <c r="A60" s="2" t="s">
        <v>122</v>
      </c>
      <c r="B60" s="2">
        <v>447924</v>
      </c>
    </row>
    <row r="61" spans="1:2" x14ac:dyDescent="0.2">
      <c r="A61" s="2" t="s">
        <v>105</v>
      </c>
      <c r="B61" s="2">
        <v>212112</v>
      </c>
    </row>
    <row r="62" spans="1:2" x14ac:dyDescent="0.2">
      <c r="A62" s="2" t="s">
        <v>108</v>
      </c>
      <c r="B62" s="2">
        <v>138808</v>
      </c>
    </row>
    <row r="63" spans="1:2" x14ac:dyDescent="0.2">
      <c r="A63" s="2" t="s">
        <v>119</v>
      </c>
      <c r="B63" s="2">
        <v>1608191</v>
      </c>
    </row>
    <row r="64" spans="1:2" x14ac:dyDescent="0.2">
      <c r="A64" s="2" t="s">
        <v>96</v>
      </c>
      <c r="B64" s="2">
        <v>215491</v>
      </c>
    </row>
    <row r="65" spans="1:2" x14ac:dyDescent="0.2">
      <c r="A65" s="2" t="s">
        <v>107</v>
      </c>
      <c r="B65" s="2">
        <v>620188</v>
      </c>
    </row>
    <row r="66" spans="1:2" x14ac:dyDescent="0.2">
      <c r="A66" s="2" t="s">
        <v>124</v>
      </c>
      <c r="B66" s="2">
        <v>576858</v>
      </c>
    </row>
    <row r="67" spans="1:2" x14ac:dyDescent="0.2">
      <c r="A67" s="2" t="s">
        <v>111</v>
      </c>
      <c r="B67" s="2">
        <v>447348</v>
      </c>
    </row>
    <row r="68" spans="1:2" x14ac:dyDescent="0.2">
      <c r="A68" s="2" t="s">
        <v>99</v>
      </c>
      <c r="B68" s="2">
        <v>439816</v>
      </c>
    </row>
    <row r="69" spans="1:2" x14ac:dyDescent="0.2">
      <c r="A69" s="2" t="s">
        <v>120</v>
      </c>
      <c r="B69" s="2">
        <v>562199</v>
      </c>
    </row>
    <row r="70" spans="1:2" x14ac:dyDescent="0.2">
      <c r="A70" s="2" t="s">
        <v>100</v>
      </c>
      <c r="B70" s="2">
        <v>607140</v>
      </c>
    </row>
    <row r="71" spans="1:2" x14ac:dyDescent="0.2">
      <c r="A71" s="2" t="s">
        <v>91</v>
      </c>
      <c r="B71" s="2">
        <v>165576</v>
      </c>
    </row>
    <row r="72" spans="1:2" x14ac:dyDescent="0.2">
      <c r="A72" s="2" t="s">
        <v>109</v>
      </c>
      <c r="B72" s="2">
        <v>674263</v>
      </c>
    </row>
    <row r="73" spans="1:2" x14ac:dyDescent="0.2">
      <c r="A73" s="2" t="s">
        <v>114</v>
      </c>
      <c r="B73" s="2">
        <v>100979</v>
      </c>
    </row>
    <row r="74" spans="1:2" x14ac:dyDescent="0.2">
      <c r="A74" s="2" t="s">
        <v>126</v>
      </c>
      <c r="B74" s="2">
        <v>752659</v>
      </c>
    </row>
    <row r="75" spans="1:2" x14ac:dyDescent="0.2">
      <c r="A75" s="2" t="s">
        <v>118</v>
      </c>
      <c r="B75" s="2">
        <v>374432</v>
      </c>
    </row>
    <row r="76" spans="1:2" x14ac:dyDescent="0.2">
      <c r="A76" s="2" t="s">
        <v>92</v>
      </c>
      <c r="B76" s="2">
        <v>185244</v>
      </c>
    </row>
    <row r="77" spans="1:2" x14ac:dyDescent="0.2">
      <c r="A77" s="2" t="s">
        <v>123</v>
      </c>
      <c r="B77" s="2">
        <v>20079365</v>
      </c>
    </row>
  </sheetData>
  <autoFilter ref="A6:F6">
    <sortState ref="A7:F39">
      <sortCondition ref="F6"/>
    </sortState>
  </autoFilter>
  <mergeCells count="1">
    <mergeCell ref="H1:I1"/>
  </mergeCells>
  <hyperlinks>
    <hyperlink ref="H1:I1" location="Index!A1" display="Regresar al Índice"/>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FF0000"/>
  </sheetPr>
  <dimension ref="A1:J39"/>
  <sheetViews>
    <sheetView zoomScaleNormal="100" workbookViewId="0">
      <selection activeCell="K70" sqref="K70"/>
    </sheetView>
  </sheetViews>
  <sheetFormatPr baseColWidth="10" defaultColWidth="9.140625" defaultRowHeight="12.75" x14ac:dyDescent="0.2"/>
  <cols>
    <col min="1" max="1" width="40.7109375" style="149" customWidth="1"/>
    <col min="2" max="2" width="11.28515625" style="149" bestFit="1" customWidth="1"/>
    <col min="3" max="3" width="23.5703125" style="149" bestFit="1" customWidth="1"/>
    <col min="4" max="4" width="25.140625" style="149" bestFit="1" customWidth="1"/>
    <col min="5" max="5" width="11.28515625" style="149" bestFit="1" customWidth="1"/>
    <col min="6" max="6" width="23.5703125" style="149" bestFit="1" customWidth="1"/>
    <col min="7" max="7" width="25.140625" style="149" bestFit="1" customWidth="1"/>
    <col min="8" max="8" width="8.140625" style="149" bestFit="1" customWidth="1"/>
    <col min="9" max="9" width="11.7109375" style="149" customWidth="1"/>
    <col min="10" max="10" width="10.7109375" style="149" customWidth="1"/>
    <col min="11" max="16384" width="9.140625" style="149"/>
  </cols>
  <sheetData>
    <row r="1" spans="1:10" ht="15" x14ac:dyDescent="0.25">
      <c r="A1" t="s">
        <v>1159</v>
      </c>
      <c r="B1" s="149" t="s">
        <v>129</v>
      </c>
      <c r="C1" s="149" t="s">
        <v>129</v>
      </c>
      <c r="D1" s="149" t="s">
        <v>129</v>
      </c>
      <c r="E1" s="149" t="s">
        <v>129</v>
      </c>
      <c r="F1" s="149" t="s">
        <v>129</v>
      </c>
      <c r="G1" s="149" t="s">
        <v>129</v>
      </c>
      <c r="H1" s="330" t="s">
        <v>133</v>
      </c>
      <c r="I1" s="330"/>
    </row>
    <row r="2" spans="1:10" x14ac:dyDescent="0.2">
      <c r="A2" s="149" t="s">
        <v>273</v>
      </c>
      <c r="B2" s="149" t="s">
        <v>129</v>
      </c>
      <c r="C2" s="149" t="s">
        <v>129</v>
      </c>
      <c r="D2" s="149" t="s">
        <v>129</v>
      </c>
      <c r="E2" s="149" t="s">
        <v>129</v>
      </c>
      <c r="F2" s="149" t="s">
        <v>129</v>
      </c>
      <c r="G2" s="149" t="s">
        <v>129</v>
      </c>
      <c r="H2" s="149" t="s">
        <v>129</v>
      </c>
    </row>
    <row r="3" spans="1:10" x14ac:dyDescent="0.2">
      <c r="A3" s="278"/>
    </row>
    <row r="6" spans="1:10" x14ac:dyDescent="0.2">
      <c r="A6" s="149" t="s">
        <v>209</v>
      </c>
      <c r="B6" s="149" t="s">
        <v>921</v>
      </c>
      <c r="C6" s="149" t="s">
        <v>282</v>
      </c>
      <c r="D6" s="149" t="s">
        <v>272</v>
      </c>
      <c r="E6" s="149" t="s">
        <v>607</v>
      </c>
      <c r="F6" s="149" t="s">
        <v>282</v>
      </c>
      <c r="G6" s="149" t="s">
        <v>272</v>
      </c>
      <c r="H6" s="149" t="s">
        <v>226</v>
      </c>
      <c r="I6" s="149" t="s">
        <v>268</v>
      </c>
      <c r="J6" s="149" t="s">
        <v>269</v>
      </c>
    </row>
    <row r="7" spans="1:10" x14ac:dyDescent="0.2">
      <c r="A7" s="149" t="s">
        <v>100</v>
      </c>
      <c r="B7" s="292">
        <v>43799</v>
      </c>
      <c r="C7" s="284">
        <v>631182</v>
      </c>
      <c r="D7" s="284">
        <v>536360</v>
      </c>
      <c r="E7" s="292">
        <v>43769</v>
      </c>
      <c r="F7" s="284">
        <v>639483</v>
      </c>
      <c r="G7" s="284">
        <v>538944</v>
      </c>
      <c r="H7" s="284">
        <v>-8301</v>
      </c>
      <c r="I7" s="284">
        <v>-2584</v>
      </c>
      <c r="J7" s="284">
        <v>-5717</v>
      </c>
    </row>
    <row r="8" spans="1:10" x14ac:dyDescent="0.2">
      <c r="A8" s="149" t="s">
        <v>97</v>
      </c>
      <c r="B8" s="292">
        <v>43799</v>
      </c>
      <c r="C8" s="284">
        <v>338153</v>
      </c>
      <c r="D8" s="284">
        <v>309931</v>
      </c>
      <c r="E8" s="292">
        <v>43769</v>
      </c>
      <c r="F8" s="284">
        <v>341171</v>
      </c>
      <c r="G8" s="284">
        <v>312906</v>
      </c>
      <c r="H8" s="284">
        <v>-3018</v>
      </c>
      <c r="I8" s="284">
        <v>-2975</v>
      </c>
      <c r="J8" s="284">
        <v>-43</v>
      </c>
    </row>
    <row r="9" spans="1:10" x14ac:dyDescent="0.2">
      <c r="A9" s="149" t="s">
        <v>125</v>
      </c>
      <c r="B9" s="292">
        <v>43799</v>
      </c>
      <c r="C9" s="284">
        <v>793340</v>
      </c>
      <c r="D9" s="284">
        <v>700489</v>
      </c>
      <c r="E9" s="292">
        <v>43769</v>
      </c>
      <c r="F9" s="284">
        <v>794374</v>
      </c>
      <c r="G9" s="284">
        <v>700855</v>
      </c>
      <c r="H9" s="284">
        <v>-1034</v>
      </c>
      <c r="I9" s="284">
        <v>-366</v>
      </c>
      <c r="J9" s="284">
        <v>-668</v>
      </c>
    </row>
    <row r="10" spans="1:10" x14ac:dyDescent="0.2">
      <c r="A10" s="149" t="s">
        <v>109</v>
      </c>
      <c r="B10" s="292">
        <v>43799</v>
      </c>
      <c r="C10" s="284">
        <v>693267</v>
      </c>
      <c r="D10" s="284">
        <v>618865</v>
      </c>
      <c r="E10" s="292">
        <v>43769</v>
      </c>
      <c r="F10" s="284">
        <v>693892</v>
      </c>
      <c r="G10" s="284">
        <v>618651</v>
      </c>
      <c r="H10" s="284">
        <v>-625</v>
      </c>
      <c r="I10" s="284">
        <v>214</v>
      </c>
      <c r="J10" s="284">
        <v>-839</v>
      </c>
    </row>
    <row r="11" spans="1:10" x14ac:dyDescent="0.2">
      <c r="A11" s="149" t="s">
        <v>113</v>
      </c>
      <c r="B11" s="292">
        <v>43799</v>
      </c>
      <c r="C11" s="284">
        <v>193253</v>
      </c>
      <c r="D11" s="284">
        <v>137954</v>
      </c>
      <c r="E11" s="292">
        <v>43769</v>
      </c>
      <c r="F11" s="284">
        <v>193834</v>
      </c>
      <c r="G11" s="284">
        <v>137621</v>
      </c>
      <c r="H11" s="284">
        <v>-581</v>
      </c>
      <c r="I11" s="284">
        <v>333</v>
      </c>
      <c r="J11" s="284">
        <v>-914</v>
      </c>
    </row>
    <row r="12" spans="1:10" x14ac:dyDescent="0.2">
      <c r="A12" s="149" t="s">
        <v>117</v>
      </c>
      <c r="B12" s="292">
        <v>43799</v>
      </c>
      <c r="C12" s="284">
        <v>138285</v>
      </c>
      <c r="D12" s="284">
        <v>112859</v>
      </c>
      <c r="E12" s="292">
        <v>43769</v>
      </c>
      <c r="F12" s="284">
        <v>138293</v>
      </c>
      <c r="G12" s="284">
        <v>112693</v>
      </c>
      <c r="H12" s="284">
        <v>-8</v>
      </c>
      <c r="I12" s="284">
        <v>166</v>
      </c>
      <c r="J12" s="284">
        <v>-174</v>
      </c>
    </row>
    <row r="13" spans="1:10" x14ac:dyDescent="0.2">
      <c r="A13" s="149" t="s">
        <v>99</v>
      </c>
      <c r="B13" s="292">
        <v>43799</v>
      </c>
      <c r="C13" s="284">
        <v>452899</v>
      </c>
      <c r="D13" s="284">
        <v>367693</v>
      </c>
      <c r="E13" s="292">
        <v>43769</v>
      </c>
      <c r="F13" s="284">
        <v>452791</v>
      </c>
      <c r="G13" s="284">
        <v>366724</v>
      </c>
      <c r="H13" s="284">
        <v>108</v>
      </c>
      <c r="I13" s="284">
        <v>969</v>
      </c>
      <c r="J13" s="284">
        <v>-861</v>
      </c>
    </row>
    <row r="14" spans="1:10" x14ac:dyDescent="0.2">
      <c r="A14" s="149" t="s">
        <v>94</v>
      </c>
      <c r="B14" s="292">
        <v>43799</v>
      </c>
      <c r="C14" s="284">
        <v>135341</v>
      </c>
      <c r="D14" s="284">
        <v>110677</v>
      </c>
      <c r="E14" s="292">
        <v>43769</v>
      </c>
      <c r="F14" s="284">
        <v>135068</v>
      </c>
      <c r="G14" s="284">
        <v>110647</v>
      </c>
      <c r="H14" s="284">
        <v>273</v>
      </c>
      <c r="I14" s="284">
        <v>30</v>
      </c>
      <c r="J14" s="284">
        <v>243</v>
      </c>
    </row>
    <row r="15" spans="1:10" x14ac:dyDescent="0.2">
      <c r="A15" s="149" t="s">
        <v>124</v>
      </c>
      <c r="B15" s="292">
        <v>43799</v>
      </c>
      <c r="C15" s="284">
        <v>621882</v>
      </c>
      <c r="D15" s="284">
        <v>507531</v>
      </c>
      <c r="E15" s="292">
        <v>43769</v>
      </c>
      <c r="F15" s="284">
        <v>621440</v>
      </c>
      <c r="G15" s="284">
        <v>505776</v>
      </c>
      <c r="H15" s="284">
        <v>442</v>
      </c>
      <c r="I15" s="284">
        <v>1755</v>
      </c>
      <c r="J15" s="284">
        <v>-1313</v>
      </c>
    </row>
    <row r="16" spans="1:10" x14ac:dyDescent="0.2">
      <c r="A16" s="149" t="s">
        <v>110</v>
      </c>
      <c r="B16" s="292">
        <v>43799</v>
      </c>
      <c r="C16" s="284">
        <v>247674</v>
      </c>
      <c r="D16" s="284">
        <v>222712</v>
      </c>
      <c r="E16" s="292">
        <v>43769</v>
      </c>
      <c r="F16" s="284">
        <v>247008</v>
      </c>
      <c r="G16" s="284">
        <v>222141</v>
      </c>
      <c r="H16" s="284">
        <v>666</v>
      </c>
      <c r="I16" s="284">
        <v>571</v>
      </c>
      <c r="J16" s="284">
        <v>95</v>
      </c>
    </row>
    <row r="17" spans="1:10" x14ac:dyDescent="0.2">
      <c r="A17" s="149" t="s">
        <v>114</v>
      </c>
      <c r="B17" s="292">
        <v>43799</v>
      </c>
      <c r="C17" s="284">
        <v>104903</v>
      </c>
      <c r="D17" s="284">
        <v>80530</v>
      </c>
      <c r="E17" s="292">
        <v>43769</v>
      </c>
      <c r="F17" s="284">
        <v>103878</v>
      </c>
      <c r="G17" s="284">
        <v>79229</v>
      </c>
      <c r="H17" s="284">
        <v>1025</v>
      </c>
      <c r="I17" s="284">
        <v>1301</v>
      </c>
      <c r="J17" s="284">
        <v>-276</v>
      </c>
    </row>
    <row r="18" spans="1:10" x14ac:dyDescent="0.2">
      <c r="A18" s="149" t="s">
        <v>92</v>
      </c>
      <c r="B18" s="292">
        <v>43799</v>
      </c>
      <c r="C18" s="284">
        <v>190762</v>
      </c>
      <c r="D18" s="284">
        <v>161402</v>
      </c>
      <c r="E18" s="292">
        <v>43769</v>
      </c>
      <c r="F18" s="284">
        <v>189446</v>
      </c>
      <c r="G18" s="284">
        <v>160762</v>
      </c>
      <c r="H18" s="284">
        <v>1316</v>
      </c>
      <c r="I18" s="284">
        <v>640</v>
      </c>
      <c r="J18" s="284">
        <v>676</v>
      </c>
    </row>
    <row r="19" spans="1:10" x14ac:dyDescent="0.2">
      <c r="A19" s="149" t="s">
        <v>102</v>
      </c>
      <c r="B19" s="292">
        <v>43799</v>
      </c>
      <c r="C19" s="284">
        <v>237625</v>
      </c>
      <c r="D19" s="284">
        <v>188957</v>
      </c>
      <c r="E19" s="292">
        <v>43769</v>
      </c>
      <c r="F19" s="284">
        <v>236179</v>
      </c>
      <c r="G19" s="284">
        <v>187205</v>
      </c>
      <c r="H19" s="284">
        <v>1446</v>
      </c>
      <c r="I19" s="284">
        <v>1752</v>
      </c>
      <c r="J19" s="284">
        <v>-306</v>
      </c>
    </row>
    <row r="20" spans="1:10" x14ac:dyDescent="0.2">
      <c r="A20" s="149" t="s">
        <v>119</v>
      </c>
      <c r="B20" s="292">
        <v>43799</v>
      </c>
      <c r="C20" s="284">
        <v>1671812</v>
      </c>
      <c r="D20" s="284">
        <v>1506637</v>
      </c>
      <c r="E20" s="292">
        <v>43769</v>
      </c>
      <c r="F20" s="284">
        <v>1670250</v>
      </c>
      <c r="G20" s="284">
        <v>1505561</v>
      </c>
      <c r="H20" s="284">
        <v>1562</v>
      </c>
      <c r="I20" s="284">
        <v>1076</v>
      </c>
      <c r="J20" s="284">
        <v>486</v>
      </c>
    </row>
    <row r="21" spans="1:10" x14ac:dyDescent="0.2">
      <c r="A21" s="149" t="s">
        <v>118</v>
      </c>
      <c r="B21" s="292">
        <v>43799</v>
      </c>
      <c r="C21" s="284">
        <v>388658</v>
      </c>
      <c r="D21" s="284">
        <v>348885</v>
      </c>
      <c r="E21" s="292">
        <v>43769</v>
      </c>
      <c r="F21" s="284">
        <v>386850</v>
      </c>
      <c r="G21" s="284">
        <v>346925</v>
      </c>
      <c r="H21" s="284">
        <v>1808</v>
      </c>
      <c r="I21" s="284">
        <v>1960</v>
      </c>
      <c r="J21" s="284">
        <v>-152</v>
      </c>
    </row>
    <row r="22" spans="1:10" x14ac:dyDescent="0.2">
      <c r="A22" s="149" t="s">
        <v>105</v>
      </c>
      <c r="B22" s="292">
        <v>43799</v>
      </c>
      <c r="C22" s="284">
        <v>211448</v>
      </c>
      <c r="D22" s="284">
        <v>182282</v>
      </c>
      <c r="E22" s="292">
        <v>43769</v>
      </c>
      <c r="F22" s="284">
        <v>209556</v>
      </c>
      <c r="G22" s="284">
        <v>182133</v>
      </c>
      <c r="H22" s="284">
        <v>1892</v>
      </c>
      <c r="I22" s="284">
        <v>149</v>
      </c>
      <c r="J22" s="284">
        <v>1743</v>
      </c>
    </row>
    <row r="23" spans="1:10" x14ac:dyDescent="0.2">
      <c r="A23" s="149" t="s">
        <v>107</v>
      </c>
      <c r="B23" s="292">
        <v>43799</v>
      </c>
      <c r="C23" s="284">
        <v>640521</v>
      </c>
      <c r="D23" s="284">
        <v>546182</v>
      </c>
      <c r="E23" s="292">
        <v>43769</v>
      </c>
      <c r="F23" s="284">
        <v>638542</v>
      </c>
      <c r="G23" s="284">
        <v>545488</v>
      </c>
      <c r="H23" s="284">
        <v>1979</v>
      </c>
      <c r="I23" s="284">
        <v>694</v>
      </c>
      <c r="J23" s="284">
        <v>1285</v>
      </c>
    </row>
    <row r="24" spans="1:10" x14ac:dyDescent="0.2">
      <c r="A24" s="149" t="s">
        <v>93</v>
      </c>
      <c r="B24" s="292">
        <v>43799</v>
      </c>
      <c r="C24" s="284">
        <v>228778</v>
      </c>
      <c r="D24" s="284">
        <v>201775</v>
      </c>
      <c r="E24" s="292">
        <v>43769</v>
      </c>
      <c r="F24" s="284">
        <v>226752</v>
      </c>
      <c r="G24" s="284">
        <v>200018</v>
      </c>
      <c r="H24" s="284">
        <v>2026</v>
      </c>
      <c r="I24" s="284">
        <v>1757</v>
      </c>
      <c r="J24" s="284">
        <v>269</v>
      </c>
    </row>
    <row r="25" spans="1:10" x14ac:dyDescent="0.2">
      <c r="A25" s="149" t="s">
        <v>108</v>
      </c>
      <c r="B25" s="292">
        <v>43799</v>
      </c>
      <c r="C25" s="284">
        <v>155022</v>
      </c>
      <c r="D25" s="284">
        <v>118001</v>
      </c>
      <c r="E25" s="292">
        <v>43769</v>
      </c>
      <c r="F25" s="284">
        <v>152987</v>
      </c>
      <c r="G25" s="284">
        <v>116923</v>
      </c>
      <c r="H25" s="284">
        <v>2035</v>
      </c>
      <c r="I25" s="284">
        <v>1078</v>
      </c>
      <c r="J25" s="284">
        <v>957</v>
      </c>
    </row>
    <row r="26" spans="1:10" x14ac:dyDescent="0.2">
      <c r="A26" s="149" t="s">
        <v>116</v>
      </c>
      <c r="B26" s="292">
        <v>43799</v>
      </c>
      <c r="C26" s="284">
        <v>909403</v>
      </c>
      <c r="D26" s="284">
        <v>829035</v>
      </c>
      <c r="E26" s="292">
        <v>43769</v>
      </c>
      <c r="F26" s="284">
        <v>907216</v>
      </c>
      <c r="G26" s="284">
        <v>826927</v>
      </c>
      <c r="H26" s="284">
        <v>2187</v>
      </c>
      <c r="I26" s="284">
        <v>2108</v>
      </c>
      <c r="J26" s="284">
        <v>79</v>
      </c>
    </row>
    <row r="27" spans="1:10" x14ac:dyDescent="0.2">
      <c r="A27" s="149" t="s">
        <v>122</v>
      </c>
      <c r="B27" s="292">
        <v>43799</v>
      </c>
      <c r="C27" s="284">
        <v>461488</v>
      </c>
      <c r="D27" s="284">
        <v>375578</v>
      </c>
      <c r="E27" s="292">
        <v>43769</v>
      </c>
      <c r="F27" s="284">
        <v>459065</v>
      </c>
      <c r="G27" s="284">
        <v>373538</v>
      </c>
      <c r="H27" s="284">
        <v>2423</v>
      </c>
      <c r="I27" s="284">
        <v>2040</v>
      </c>
      <c r="J27" s="284">
        <v>383</v>
      </c>
    </row>
    <row r="28" spans="1:10" x14ac:dyDescent="0.2">
      <c r="A28" s="149" t="s">
        <v>106</v>
      </c>
      <c r="B28" s="292">
        <v>43799</v>
      </c>
      <c r="C28" s="284">
        <v>158749</v>
      </c>
      <c r="D28" s="284">
        <v>126467</v>
      </c>
      <c r="E28" s="292">
        <v>43769</v>
      </c>
      <c r="F28" s="284">
        <v>156065</v>
      </c>
      <c r="G28" s="284">
        <v>124825</v>
      </c>
      <c r="H28" s="284">
        <v>2684</v>
      </c>
      <c r="I28" s="284">
        <v>1642</v>
      </c>
      <c r="J28" s="284">
        <v>1042</v>
      </c>
    </row>
    <row r="29" spans="1:10" x14ac:dyDescent="0.2">
      <c r="A29" s="149" t="s">
        <v>91</v>
      </c>
      <c r="B29" s="292">
        <v>43799</v>
      </c>
      <c r="C29" s="284">
        <v>173997</v>
      </c>
      <c r="D29" s="284">
        <v>145429</v>
      </c>
      <c r="E29" s="292">
        <v>43769</v>
      </c>
      <c r="F29" s="284">
        <v>171102</v>
      </c>
      <c r="G29" s="284">
        <v>143151</v>
      </c>
      <c r="H29" s="284">
        <v>2895</v>
      </c>
      <c r="I29" s="284">
        <v>2278</v>
      </c>
      <c r="J29" s="284">
        <v>617</v>
      </c>
    </row>
    <row r="30" spans="1:10" x14ac:dyDescent="0.2">
      <c r="A30" s="149" t="s">
        <v>98</v>
      </c>
      <c r="B30" s="292">
        <v>43799</v>
      </c>
      <c r="C30" s="284">
        <v>1035051</v>
      </c>
      <c r="D30" s="284">
        <v>894499</v>
      </c>
      <c r="E30" s="292">
        <v>43769</v>
      </c>
      <c r="F30" s="284">
        <v>1032037</v>
      </c>
      <c r="G30" s="284">
        <v>890762</v>
      </c>
      <c r="H30" s="284">
        <v>3014</v>
      </c>
      <c r="I30" s="284">
        <v>3737</v>
      </c>
      <c r="J30" s="284">
        <v>-723</v>
      </c>
    </row>
    <row r="31" spans="1:10" x14ac:dyDescent="0.2">
      <c r="A31" s="149" t="s">
        <v>96</v>
      </c>
      <c r="B31" s="292">
        <v>43799</v>
      </c>
      <c r="C31" s="284">
        <v>217932</v>
      </c>
      <c r="D31" s="284">
        <v>188855</v>
      </c>
      <c r="E31" s="292">
        <v>43769</v>
      </c>
      <c r="F31" s="284">
        <v>213910</v>
      </c>
      <c r="G31" s="284">
        <v>186781</v>
      </c>
      <c r="H31" s="284">
        <v>4022</v>
      </c>
      <c r="I31" s="284">
        <v>2074</v>
      </c>
      <c r="J31" s="284">
        <v>1948</v>
      </c>
    </row>
    <row r="32" spans="1:10" x14ac:dyDescent="0.2">
      <c r="A32" s="149" t="s">
        <v>111</v>
      </c>
      <c r="B32" s="292">
        <v>43799</v>
      </c>
      <c r="C32" s="284">
        <v>477456</v>
      </c>
      <c r="D32" s="284">
        <v>332568</v>
      </c>
      <c r="E32" s="292">
        <v>43769</v>
      </c>
      <c r="F32" s="284">
        <v>473308</v>
      </c>
      <c r="G32" s="284">
        <v>330046</v>
      </c>
      <c r="H32" s="284">
        <v>4148</v>
      </c>
      <c r="I32" s="284">
        <v>2522</v>
      </c>
      <c r="J32" s="284">
        <v>1626</v>
      </c>
    </row>
    <row r="33" spans="1:10" x14ac:dyDescent="0.2">
      <c r="A33" s="149" t="s">
        <v>120</v>
      </c>
      <c r="B33" s="292">
        <v>43799</v>
      </c>
      <c r="C33" s="284">
        <v>572361</v>
      </c>
      <c r="D33" s="284">
        <v>470019</v>
      </c>
      <c r="E33" s="292">
        <v>43769</v>
      </c>
      <c r="F33" s="284">
        <v>567914</v>
      </c>
      <c r="G33" s="284">
        <v>469248</v>
      </c>
      <c r="H33" s="284">
        <v>4447</v>
      </c>
      <c r="I33" s="284">
        <v>771</v>
      </c>
      <c r="J33" s="284">
        <v>3676</v>
      </c>
    </row>
    <row r="34" spans="1:10" x14ac:dyDescent="0.2">
      <c r="A34" s="149" t="s">
        <v>115</v>
      </c>
      <c r="B34" s="292">
        <v>43799</v>
      </c>
      <c r="C34" s="284">
        <v>916220</v>
      </c>
      <c r="D34" s="284">
        <v>834798</v>
      </c>
      <c r="E34" s="292">
        <v>43769</v>
      </c>
      <c r="F34" s="284">
        <v>909658</v>
      </c>
      <c r="G34" s="284">
        <v>831443</v>
      </c>
      <c r="H34" s="284">
        <v>6562</v>
      </c>
      <c r="I34" s="284">
        <v>3355</v>
      </c>
      <c r="J34" s="284">
        <v>3207</v>
      </c>
    </row>
    <row r="35" spans="1:10" x14ac:dyDescent="0.2">
      <c r="A35" s="149" t="s">
        <v>126</v>
      </c>
      <c r="B35" s="292">
        <v>43799</v>
      </c>
      <c r="C35" s="284">
        <v>761608</v>
      </c>
      <c r="D35" s="284">
        <v>643249</v>
      </c>
      <c r="E35" s="292">
        <v>43769</v>
      </c>
      <c r="F35" s="284">
        <v>753820</v>
      </c>
      <c r="G35" s="284">
        <v>638947</v>
      </c>
      <c r="H35" s="284">
        <v>7788</v>
      </c>
      <c r="I35" s="284">
        <v>4302</v>
      </c>
      <c r="J35" s="284">
        <v>3486</v>
      </c>
    </row>
    <row r="36" spans="1:10" x14ac:dyDescent="0.2">
      <c r="A36" s="149" t="s">
        <v>95</v>
      </c>
      <c r="B36" s="292">
        <v>43799</v>
      </c>
      <c r="C36" s="284">
        <v>1663619</v>
      </c>
      <c r="D36" s="284">
        <v>1383970</v>
      </c>
      <c r="E36" s="292">
        <v>43769</v>
      </c>
      <c r="F36" s="284">
        <v>1654211</v>
      </c>
      <c r="G36" s="284">
        <v>1376206</v>
      </c>
      <c r="H36" s="284">
        <v>9408</v>
      </c>
      <c r="I36" s="284">
        <v>7764</v>
      </c>
      <c r="J36" s="284">
        <v>1644</v>
      </c>
    </row>
    <row r="37" spans="1:10" x14ac:dyDescent="0.2">
      <c r="A37" s="149" t="s">
        <v>101</v>
      </c>
      <c r="B37" s="292">
        <v>43799</v>
      </c>
      <c r="C37" s="284">
        <v>1840150</v>
      </c>
      <c r="D37" s="284">
        <v>1560182</v>
      </c>
      <c r="E37" s="292">
        <v>43769</v>
      </c>
      <c r="F37" s="284">
        <v>1828691</v>
      </c>
      <c r="G37" s="284">
        <v>1550646</v>
      </c>
      <c r="H37" s="284">
        <v>11459</v>
      </c>
      <c r="I37" s="284">
        <v>9536</v>
      </c>
      <c r="J37" s="284">
        <v>1923</v>
      </c>
    </row>
    <row r="38" spans="1:10" x14ac:dyDescent="0.2">
      <c r="A38" s="149" t="s">
        <v>456</v>
      </c>
      <c r="B38" s="292">
        <v>43799</v>
      </c>
      <c r="C38" s="284">
        <v>3540813</v>
      </c>
      <c r="D38" s="284">
        <v>3061130</v>
      </c>
      <c r="E38" s="292">
        <v>43769</v>
      </c>
      <c r="F38" s="284">
        <v>3528633</v>
      </c>
      <c r="G38" s="284">
        <v>3055383</v>
      </c>
      <c r="H38" s="284">
        <v>12180</v>
      </c>
      <c r="I38" s="284">
        <v>5747</v>
      </c>
      <c r="J38" s="284">
        <v>6433</v>
      </c>
    </row>
    <row r="39" spans="1:10" x14ac:dyDescent="0.2">
      <c r="A39" s="149" t="s">
        <v>123</v>
      </c>
      <c r="C39" s="293">
        <f>SUM(C16:C38)</f>
        <v>16806050</v>
      </c>
      <c r="D39" s="293">
        <f>SUM(D16:D38)</f>
        <v>14403142</v>
      </c>
      <c r="F39" s="284">
        <f>SUM(F16:F38)</f>
        <v>16717078</v>
      </c>
      <c r="G39" s="284">
        <f>SUM(G16:G38)</f>
        <v>14344288</v>
      </c>
      <c r="H39" s="284">
        <f>SUM(H16:H38)</f>
        <v>88972</v>
      </c>
      <c r="I39" s="284">
        <f>SUM(I16:I38)</f>
        <v>58854</v>
      </c>
      <c r="J39" s="284">
        <f>SUM(J16:J38)</f>
        <v>30118</v>
      </c>
    </row>
  </sheetData>
  <autoFilter ref="A6:J6">
    <sortState ref="A7:J39">
      <sortCondition ref="H6"/>
    </sortState>
  </autoFilter>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FF0000"/>
  </sheetPr>
  <dimension ref="A1:I131"/>
  <sheetViews>
    <sheetView zoomScale="93" zoomScaleNormal="93" workbookViewId="0">
      <selection activeCell="A10" sqref="A10"/>
    </sheetView>
  </sheetViews>
  <sheetFormatPr baseColWidth="10" defaultColWidth="9.140625" defaultRowHeight="12.75" x14ac:dyDescent="0.2"/>
  <cols>
    <col min="1" max="1" width="40.7109375" style="149" customWidth="1"/>
    <col min="2" max="2" width="32.7109375" style="149" customWidth="1"/>
    <col min="3" max="3" width="9.85546875" style="149" bestFit="1" customWidth="1"/>
    <col min="4" max="4" width="9.7109375" style="149" bestFit="1" customWidth="1"/>
    <col min="5" max="5" width="9.28515625" style="149" bestFit="1" customWidth="1"/>
    <col min="6" max="6" width="9.140625" style="149" bestFit="1" customWidth="1"/>
    <col min="7" max="7" width="6.7109375" style="149" customWidth="1"/>
    <col min="8" max="8" width="11.7109375" style="149" customWidth="1"/>
    <col min="9" max="9" width="10.7109375" style="149" customWidth="1"/>
    <col min="10" max="11" width="9.140625" style="149"/>
    <col min="12" max="12" width="11.85546875" style="149" bestFit="1" customWidth="1"/>
    <col min="13" max="16384" width="9.140625" style="149"/>
  </cols>
  <sheetData>
    <row r="1" spans="1:9" ht="15" x14ac:dyDescent="0.25">
      <c r="A1" t="s">
        <v>1160</v>
      </c>
      <c r="B1" s="149" t="s">
        <v>129</v>
      </c>
      <c r="C1" s="149" t="s">
        <v>129</v>
      </c>
      <c r="D1" s="149" t="s">
        <v>129</v>
      </c>
      <c r="E1" s="149" t="s">
        <v>129</v>
      </c>
      <c r="F1" s="149" t="s">
        <v>129</v>
      </c>
      <c r="G1" s="149" t="s">
        <v>129</v>
      </c>
      <c r="H1" s="330" t="s">
        <v>133</v>
      </c>
      <c r="I1" s="330"/>
    </row>
    <row r="2" spans="1:9" x14ac:dyDescent="0.2">
      <c r="A2" s="149" t="s">
        <v>273</v>
      </c>
      <c r="B2" s="149" t="s">
        <v>129</v>
      </c>
      <c r="C2" s="149" t="s">
        <v>129</v>
      </c>
      <c r="D2" s="149" t="s">
        <v>129</v>
      </c>
      <c r="E2" s="149" t="s">
        <v>129</v>
      </c>
      <c r="F2" s="149" t="s">
        <v>129</v>
      </c>
      <c r="G2" s="149" t="s">
        <v>129</v>
      </c>
      <c r="H2" s="149" t="s">
        <v>129</v>
      </c>
    </row>
    <row r="3" spans="1:9" x14ac:dyDescent="0.2">
      <c r="A3" s="278"/>
    </row>
    <row r="6" spans="1:9" x14ac:dyDescent="0.2">
      <c r="A6" s="149" t="s">
        <v>922</v>
      </c>
      <c r="B6" s="149" t="s">
        <v>271</v>
      </c>
      <c r="C6" s="149" t="s">
        <v>923</v>
      </c>
      <c r="D6" s="149" t="s">
        <v>924</v>
      </c>
      <c r="E6" s="149" t="s">
        <v>925</v>
      </c>
      <c r="F6" s="149" t="s">
        <v>926</v>
      </c>
      <c r="G6" s="149" t="s">
        <v>226</v>
      </c>
      <c r="H6" s="149" t="s">
        <v>268</v>
      </c>
      <c r="I6" s="149" t="s">
        <v>269</v>
      </c>
    </row>
    <row r="7" spans="1:9" x14ac:dyDescent="0.2">
      <c r="A7" s="149">
        <v>121</v>
      </c>
      <c r="B7" s="149" t="s">
        <v>568</v>
      </c>
      <c r="C7" s="283">
        <v>7761</v>
      </c>
      <c r="D7" s="283">
        <v>2667</v>
      </c>
      <c r="E7" s="283">
        <v>8188</v>
      </c>
      <c r="F7" s="283">
        <v>2618</v>
      </c>
      <c r="G7" s="283">
        <v>-427</v>
      </c>
      <c r="H7" s="283">
        <v>49</v>
      </c>
      <c r="I7" s="283">
        <v>-476</v>
      </c>
    </row>
    <row r="8" spans="1:9" x14ac:dyDescent="0.2">
      <c r="A8" s="149">
        <v>66</v>
      </c>
      <c r="B8" s="149" t="s">
        <v>587</v>
      </c>
      <c r="C8" s="283">
        <v>4550</v>
      </c>
      <c r="D8" s="283">
        <v>3280</v>
      </c>
      <c r="E8" s="283">
        <v>4761</v>
      </c>
      <c r="F8" s="283">
        <v>3317</v>
      </c>
      <c r="G8" s="283">
        <v>-211</v>
      </c>
      <c r="H8" s="283">
        <v>-37</v>
      </c>
      <c r="I8" s="283">
        <v>-174</v>
      </c>
    </row>
    <row r="9" spans="1:9" x14ac:dyDescent="0.2">
      <c r="A9" s="149">
        <v>124</v>
      </c>
      <c r="B9" s="149" t="s">
        <v>583</v>
      </c>
      <c r="C9" s="283">
        <v>6702</v>
      </c>
      <c r="D9" s="283">
        <v>6137</v>
      </c>
      <c r="E9" s="283">
        <v>6883</v>
      </c>
      <c r="F9" s="283">
        <v>6275</v>
      </c>
      <c r="G9" s="283">
        <v>-181</v>
      </c>
      <c r="H9" s="283">
        <v>-138</v>
      </c>
      <c r="I9" s="283">
        <v>-43</v>
      </c>
    </row>
    <row r="10" spans="1:9" x14ac:dyDescent="0.2">
      <c r="A10" s="149">
        <v>70</v>
      </c>
      <c r="B10" s="149" t="s">
        <v>596</v>
      </c>
      <c r="C10" s="283">
        <v>51173</v>
      </c>
      <c r="D10" s="283">
        <v>41680</v>
      </c>
      <c r="E10" s="283">
        <v>51352</v>
      </c>
      <c r="F10" s="283">
        <v>41718</v>
      </c>
      <c r="G10" s="283">
        <v>-179</v>
      </c>
      <c r="H10" s="283">
        <v>-38</v>
      </c>
      <c r="I10" s="283">
        <v>-141</v>
      </c>
    </row>
    <row r="11" spans="1:9" x14ac:dyDescent="0.2">
      <c r="A11" s="149">
        <v>101</v>
      </c>
      <c r="B11" s="149" t="s">
        <v>557</v>
      </c>
      <c r="C11" s="283">
        <v>29642</v>
      </c>
      <c r="D11" s="283">
        <v>28435</v>
      </c>
      <c r="E11" s="283">
        <v>29816</v>
      </c>
      <c r="F11" s="283">
        <v>28482</v>
      </c>
      <c r="G11" s="283">
        <v>-174</v>
      </c>
      <c r="H11" s="283">
        <v>-47</v>
      </c>
      <c r="I11" s="283">
        <v>-127</v>
      </c>
    </row>
    <row r="12" spans="1:9" x14ac:dyDescent="0.2">
      <c r="A12" s="149">
        <v>106</v>
      </c>
      <c r="B12" s="149" t="s">
        <v>534</v>
      </c>
      <c r="C12" s="283">
        <v>3309</v>
      </c>
      <c r="D12" s="283">
        <v>992</v>
      </c>
      <c r="E12" s="283">
        <v>3482</v>
      </c>
      <c r="F12" s="283">
        <v>1022</v>
      </c>
      <c r="G12" s="283">
        <v>-173</v>
      </c>
      <c r="H12" s="283">
        <v>-30</v>
      </c>
      <c r="I12" s="283">
        <v>-143</v>
      </c>
    </row>
    <row r="13" spans="1:9" x14ac:dyDescent="0.2">
      <c r="A13" s="149">
        <v>98</v>
      </c>
      <c r="B13" s="149" t="s">
        <v>601</v>
      </c>
      <c r="C13" s="283">
        <v>114174</v>
      </c>
      <c r="D13" s="283">
        <v>97112</v>
      </c>
      <c r="E13" s="283">
        <v>114346</v>
      </c>
      <c r="F13" s="283">
        <v>97085</v>
      </c>
      <c r="G13" s="283">
        <v>-172</v>
      </c>
      <c r="H13" s="283">
        <v>27</v>
      </c>
      <c r="I13" s="283">
        <v>-199</v>
      </c>
    </row>
    <row r="14" spans="1:9" x14ac:dyDescent="0.2">
      <c r="A14" s="149">
        <v>123</v>
      </c>
      <c r="B14" s="149" t="s">
        <v>513</v>
      </c>
      <c r="C14" s="283">
        <v>2747</v>
      </c>
      <c r="D14" s="283">
        <v>2744</v>
      </c>
      <c r="E14" s="283">
        <v>2902</v>
      </c>
      <c r="F14" s="283">
        <v>2899</v>
      </c>
      <c r="G14" s="283">
        <v>-155</v>
      </c>
      <c r="H14" s="283">
        <v>-155</v>
      </c>
      <c r="I14" s="283">
        <v>0</v>
      </c>
    </row>
    <row r="15" spans="1:9" x14ac:dyDescent="0.2">
      <c r="A15" s="149">
        <v>82</v>
      </c>
      <c r="B15" s="149" t="s">
        <v>588</v>
      </c>
      <c r="C15" s="283">
        <v>4289</v>
      </c>
      <c r="D15" s="283">
        <v>2401</v>
      </c>
      <c r="E15" s="283">
        <v>4339</v>
      </c>
      <c r="F15" s="283">
        <v>2419</v>
      </c>
      <c r="G15" s="283">
        <v>-50</v>
      </c>
      <c r="H15" s="283">
        <v>-18</v>
      </c>
      <c r="I15" s="283">
        <v>-32</v>
      </c>
    </row>
    <row r="16" spans="1:9" x14ac:dyDescent="0.2">
      <c r="A16" s="149">
        <v>16</v>
      </c>
      <c r="B16" s="149" t="s">
        <v>486</v>
      </c>
      <c r="C16" s="283">
        <v>3003</v>
      </c>
      <c r="D16" s="283">
        <v>2861</v>
      </c>
      <c r="E16" s="283">
        <v>3035</v>
      </c>
      <c r="F16" s="283">
        <v>2879</v>
      </c>
      <c r="G16" s="283">
        <v>-32</v>
      </c>
      <c r="H16" s="283">
        <v>-18</v>
      </c>
      <c r="I16" s="283">
        <v>-14</v>
      </c>
    </row>
    <row r="17" spans="1:9" x14ac:dyDescent="0.2">
      <c r="A17" s="149">
        <v>51</v>
      </c>
      <c r="B17" s="149" t="s">
        <v>541</v>
      </c>
      <c r="C17" s="283">
        <v>1088</v>
      </c>
      <c r="D17" s="283">
        <v>1045</v>
      </c>
      <c r="E17" s="283">
        <v>1111</v>
      </c>
      <c r="F17" s="283">
        <v>1026</v>
      </c>
      <c r="G17" s="283">
        <v>-23</v>
      </c>
      <c r="H17" s="283">
        <v>19</v>
      </c>
      <c r="I17" s="283">
        <v>-42</v>
      </c>
    </row>
    <row r="18" spans="1:9" x14ac:dyDescent="0.2">
      <c r="A18" s="149">
        <v>114</v>
      </c>
      <c r="B18" s="149" t="s">
        <v>511</v>
      </c>
      <c r="C18" s="283">
        <v>1013</v>
      </c>
      <c r="D18" s="283">
        <v>870</v>
      </c>
      <c r="E18" s="283">
        <v>1029</v>
      </c>
      <c r="F18" s="283">
        <v>896</v>
      </c>
      <c r="G18" s="283">
        <v>-16</v>
      </c>
      <c r="H18" s="283">
        <v>-26</v>
      </c>
      <c r="I18" s="283">
        <v>10</v>
      </c>
    </row>
    <row r="19" spans="1:9" x14ac:dyDescent="0.2">
      <c r="A19" s="149">
        <v>76</v>
      </c>
      <c r="B19" s="149" t="s">
        <v>532</v>
      </c>
      <c r="C19" s="283">
        <v>307</v>
      </c>
      <c r="D19" s="283">
        <v>279</v>
      </c>
      <c r="E19" s="283">
        <v>318</v>
      </c>
      <c r="F19" s="283">
        <v>280</v>
      </c>
      <c r="G19" s="283">
        <v>-11</v>
      </c>
      <c r="H19" s="283">
        <v>-1</v>
      </c>
      <c r="I19" s="283">
        <v>-10</v>
      </c>
    </row>
    <row r="20" spans="1:9" x14ac:dyDescent="0.2">
      <c r="A20" s="149">
        <v>14</v>
      </c>
      <c r="B20" s="149" t="s">
        <v>485</v>
      </c>
      <c r="C20" s="283">
        <v>662</v>
      </c>
      <c r="D20" s="283">
        <v>365</v>
      </c>
      <c r="E20" s="283">
        <v>672</v>
      </c>
      <c r="F20" s="283">
        <v>375</v>
      </c>
      <c r="G20" s="283">
        <v>-10</v>
      </c>
      <c r="H20" s="283">
        <v>-10</v>
      </c>
      <c r="I20" s="283">
        <v>0</v>
      </c>
    </row>
    <row r="21" spans="1:9" x14ac:dyDescent="0.2">
      <c r="A21" s="149">
        <v>1</v>
      </c>
      <c r="B21" s="149" t="s">
        <v>521</v>
      </c>
      <c r="C21" s="283">
        <v>4836</v>
      </c>
      <c r="D21" s="283">
        <v>4530</v>
      </c>
      <c r="E21" s="283">
        <v>4844</v>
      </c>
      <c r="F21" s="283">
        <v>4539</v>
      </c>
      <c r="G21" s="283">
        <v>-8</v>
      </c>
      <c r="H21" s="283">
        <v>-9</v>
      </c>
      <c r="I21" s="283">
        <v>1</v>
      </c>
    </row>
    <row r="22" spans="1:9" x14ac:dyDescent="0.2">
      <c r="A22" s="149">
        <v>84</v>
      </c>
      <c r="B22" s="149" t="s">
        <v>523</v>
      </c>
      <c r="C22" s="283">
        <v>378</v>
      </c>
      <c r="D22" s="283">
        <v>323</v>
      </c>
      <c r="E22" s="283">
        <v>386</v>
      </c>
      <c r="F22" s="283">
        <v>323</v>
      </c>
      <c r="G22" s="283">
        <v>-8</v>
      </c>
      <c r="H22" s="283">
        <v>0</v>
      </c>
      <c r="I22" s="283">
        <v>-8</v>
      </c>
    </row>
    <row r="23" spans="1:9" x14ac:dyDescent="0.2">
      <c r="A23" s="149">
        <v>28</v>
      </c>
      <c r="B23" s="149" t="s">
        <v>491</v>
      </c>
      <c r="C23" s="283">
        <v>73</v>
      </c>
      <c r="D23" s="283">
        <v>27</v>
      </c>
      <c r="E23" s="283">
        <v>79</v>
      </c>
      <c r="F23" s="283">
        <v>29</v>
      </c>
      <c r="G23" s="283">
        <v>-6</v>
      </c>
      <c r="H23" s="283">
        <v>-2</v>
      </c>
      <c r="I23" s="283">
        <v>-4</v>
      </c>
    </row>
    <row r="24" spans="1:9" x14ac:dyDescent="0.2">
      <c r="A24" s="149">
        <v>99</v>
      </c>
      <c r="B24" s="149" t="s">
        <v>517</v>
      </c>
      <c r="C24" s="283">
        <v>955</v>
      </c>
      <c r="D24" s="283">
        <v>534</v>
      </c>
      <c r="E24" s="283">
        <v>961</v>
      </c>
      <c r="F24" s="283">
        <v>512</v>
      </c>
      <c r="G24" s="283">
        <v>-6</v>
      </c>
      <c r="H24" s="283">
        <v>22</v>
      </c>
      <c r="I24" s="283">
        <v>-28</v>
      </c>
    </row>
    <row r="25" spans="1:9" x14ac:dyDescent="0.2">
      <c r="A25" s="149">
        <v>122</v>
      </c>
      <c r="B25" s="149" t="s">
        <v>545</v>
      </c>
      <c r="C25" s="283">
        <v>45</v>
      </c>
      <c r="D25" s="283">
        <v>40</v>
      </c>
      <c r="E25" s="283">
        <v>50</v>
      </c>
      <c r="F25" s="283">
        <v>41</v>
      </c>
      <c r="G25" s="283">
        <v>-5</v>
      </c>
      <c r="H25" s="283">
        <v>-1</v>
      </c>
      <c r="I25" s="283">
        <v>-4</v>
      </c>
    </row>
    <row r="26" spans="1:9" x14ac:dyDescent="0.2">
      <c r="A26" s="149">
        <v>19</v>
      </c>
      <c r="B26" s="149" t="s">
        <v>528</v>
      </c>
      <c r="C26" s="283">
        <v>720</v>
      </c>
      <c r="D26" s="283">
        <v>552</v>
      </c>
      <c r="E26" s="283">
        <v>725</v>
      </c>
      <c r="F26" s="283">
        <v>547</v>
      </c>
      <c r="G26" s="283">
        <v>-5</v>
      </c>
      <c r="H26" s="283">
        <v>5</v>
      </c>
      <c r="I26" s="283">
        <v>-10</v>
      </c>
    </row>
    <row r="27" spans="1:9" x14ac:dyDescent="0.2">
      <c r="A27" s="149">
        <v>90</v>
      </c>
      <c r="B27" s="149" t="s">
        <v>524</v>
      </c>
      <c r="C27" s="283">
        <v>116</v>
      </c>
      <c r="D27" s="283">
        <v>112</v>
      </c>
      <c r="E27" s="283">
        <v>121</v>
      </c>
      <c r="F27" s="283">
        <v>116</v>
      </c>
      <c r="G27" s="283">
        <v>-5</v>
      </c>
      <c r="H27" s="283">
        <v>-4</v>
      </c>
      <c r="I27" s="283">
        <v>-1</v>
      </c>
    </row>
    <row r="28" spans="1:9" x14ac:dyDescent="0.2">
      <c r="A28" s="149">
        <v>52</v>
      </c>
      <c r="B28" s="149" t="s">
        <v>549</v>
      </c>
      <c r="C28" s="283">
        <v>94</v>
      </c>
      <c r="D28" s="283">
        <v>93</v>
      </c>
      <c r="E28" s="283">
        <v>98</v>
      </c>
      <c r="F28" s="283">
        <v>97</v>
      </c>
      <c r="G28" s="283">
        <v>-4</v>
      </c>
      <c r="H28" s="283">
        <v>-4</v>
      </c>
      <c r="I28" s="283">
        <v>0</v>
      </c>
    </row>
    <row r="29" spans="1:9" x14ac:dyDescent="0.2">
      <c r="A29" s="149">
        <v>110</v>
      </c>
      <c r="B29" s="149" t="s">
        <v>569</v>
      </c>
      <c r="C29" s="283">
        <v>513</v>
      </c>
      <c r="D29" s="283">
        <v>477</v>
      </c>
      <c r="E29" s="283">
        <v>516</v>
      </c>
      <c r="F29" s="283">
        <v>473</v>
      </c>
      <c r="G29" s="283">
        <v>-3</v>
      </c>
      <c r="H29" s="283">
        <v>4</v>
      </c>
      <c r="I29" s="283">
        <v>-7</v>
      </c>
    </row>
    <row r="30" spans="1:9" x14ac:dyDescent="0.2">
      <c r="A30" s="149">
        <v>38</v>
      </c>
      <c r="B30" s="149" t="s">
        <v>531</v>
      </c>
      <c r="C30" s="283">
        <v>147</v>
      </c>
      <c r="D30" s="283">
        <v>115</v>
      </c>
      <c r="E30" s="283">
        <v>150</v>
      </c>
      <c r="F30" s="283">
        <v>118</v>
      </c>
      <c r="G30" s="283">
        <v>-3</v>
      </c>
      <c r="H30" s="283">
        <v>-3</v>
      </c>
      <c r="I30" s="283">
        <v>0</v>
      </c>
    </row>
    <row r="31" spans="1:9" x14ac:dyDescent="0.2">
      <c r="A31" s="149">
        <v>55</v>
      </c>
      <c r="B31" s="149" t="s">
        <v>530</v>
      </c>
      <c r="C31" s="283">
        <v>897</v>
      </c>
      <c r="D31" s="283">
        <v>836</v>
      </c>
      <c r="E31" s="283">
        <v>900</v>
      </c>
      <c r="F31" s="283">
        <v>852</v>
      </c>
      <c r="G31" s="283">
        <v>-3</v>
      </c>
      <c r="H31" s="283">
        <v>-16</v>
      </c>
      <c r="I31" s="283">
        <v>13</v>
      </c>
    </row>
    <row r="32" spans="1:9" x14ac:dyDescent="0.2">
      <c r="A32" s="149">
        <v>88</v>
      </c>
      <c r="B32" s="149" t="s">
        <v>554</v>
      </c>
      <c r="C32" s="283">
        <v>989</v>
      </c>
      <c r="D32" s="283">
        <v>941</v>
      </c>
      <c r="E32" s="283">
        <v>992</v>
      </c>
      <c r="F32" s="283">
        <v>941</v>
      </c>
      <c r="G32" s="283">
        <v>-3</v>
      </c>
      <c r="H32" s="283">
        <v>0</v>
      </c>
      <c r="I32" s="283">
        <v>-3</v>
      </c>
    </row>
    <row r="33" spans="1:9" x14ac:dyDescent="0.2">
      <c r="A33" s="149">
        <v>105</v>
      </c>
      <c r="B33" s="149" t="s">
        <v>566</v>
      </c>
      <c r="C33" s="283">
        <v>1922</v>
      </c>
      <c r="D33" s="283">
        <v>1710</v>
      </c>
      <c r="E33" s="283">
        <v>1924</v>
      </c>
      <c r="F33" s="283">
        <v>1708</v>
      </c>
      <c r="G33" s="283">
        <v>-2</v>
      </c>
      <c r="H33" s="283">
        <v>2</v>
      </c>
      <c r="I33" s="283">
        <v>-4</v>
      </c>
    </row>
    <row r="34" spans="1:9" x14ac:dyDescent="0.2">
      <c r="A34" s="149">
        <v>115</v>
      </c>
      <c r="B34" s="149" t="s">
        <v>514</v>
      </c>
      <c r="C34" s="283">
        <v>34</v>
      </c>
      <c r="D34" s="283">
        <v>34</v>
      </c>
      <c r="E34" s="283">
        <v>36</v>
      </c>
      <c r="F34" s="283">
        <v>36</v>
      </c>
      <c r="G34" s="283">
        <v>-2</v>
      </c>
      <c r="H34" s="283">
        <v>-2</v>
      </c>
      <c r="I34" s="283">
        <v>0</v>
      </c>
    </row>
    <row r="35" spans="1:9" x14ac:dyDescent="0.2">
      <c r="A35" s="149">
        <v>32</v>
      </c>
      <c r="B35" s="149" t="s">
        <v>489</v>
      </c>
      <c r="C35" s="283">
        <v>143</v>
      </c>
      <c r="D35" s="283">
        <v>122</v>
      </c>
      <c r="E35" s="283">
        <v>145</v>
      </c>
      <c r="F35" s="283">
        <v>125</v>
      </c>
      <c r="G35" s="283">
        <v>-2</v>
      </c>
      <c r="H35" s="283">
        <v>-3</v>
      </c>
      <c r="I35" s="283">
        <v>1</v>
      </c>
    </row>
    <row r="36" spans="1:9" x14ac:dyDescent="0.2">
      <c r="A36" s="149">
        <v>68</v>
      </c>
      <c r="B36" s="149" t="s">
        <v>567</v>
      </c>
      <c r="C36" s="283">
        <v>117</v>
      </c>
      <c r="D36" s="283">
        <v>110</v>
      </c>
      <c r="E36" s="283">
        <v>119</v>
      </c>
      <c r="F36" s="283">
        <v>113</v>
      </c>
      <c r="G36" s="283">
        <v>-2</v>
      </c>
      <c r="H36" s="283">
        <v>-3</v>
      </c>
      <c r="I36" s="283">
        <v>1</v>
      </c>
    </row>
    <row r="37" spans="1:9" x14ac:dyDescent="0.2">
      <c r="A37" s="149">
        <v>72</v>
      </c>
      <c r="B37" s="149" t="s">
        <v>503</v>
      </c>
      <c r="C37" s="283">
        <v>80</v>
      </c>
      <c r="D37" s="283">
        <v>77</v>
      </c>
      <c r="E37" s="283">
        <v>82</v>
      </c>
      <c r="F37" s="283">
        <v>79</v>
      </c>
      <c r="G37" s="283">
        <v>-2</v>
      </c>
      <c r="H37" s="283">
        <v>-2</v>
      </c>
      <c r="I37" s="283">
        <v>0</v>
      </c>
    </row>
    <row r="38" spans="1:9" x14ac:dyDescent="0.2">
      <c r="A38" s="149">
        <v>75</v>
      </c>
      <c r="B38" s="149" t="s">
        <v>482</v>
      </c>
      <c r="C38" s="283">
        <v>28</v>
      </c>
      <c r="D38" s="283">
        <v>27</v>
      </c>
      <c r="E38" s="283">
        <v>30</v>
      </c>
      <c r="F38" s="283">
        <v>29</v>
      </c>
      <c r="G38" s="283">
        <v>-2</v>
      </c>
      <c r="H38" s="283">
        <v>-2</v>
      </c>
      <c r="I38" s="283">
        <v>0</v>
      </c>
    </row>
    <row r="39" spans="1:9" x14ac:dyDescent="0.2">
      <c r="A39" s="149">
        <v>91</v>
      </c>
      <c r="B39" s="149" t="s">
        <v>574</v>
      </c>
      <c r="C39" s="283">
        <v>1749</v>
      </c>
      <c r="D39" s="283">
        <v>1632</v>
      </c>
      <c r="E39" s="283">
        <v>1751</v>
      </c>
      <c r="F39" s="283">
        <v>1637</v>
      </c>
      <c r="G39" s="283">
        <v>-2</v>
      </c>
      <c r="H39" s="283">
        <v>-5</v>
      </c>
      <c r="I39" s="283">
        <v>3</v>
      </c>
    </row>
    <row r="40" spans="1:9" x14ac:dyDescent="0.2">
      <c r="A40" s="149">
        <v>125</v>
      </c>
      <c r="B40" s="149" t="s">
        <v>526</v>
      </c>
      <c r="C40" s="283">
        <v>650</v>
      </c>
      <c r="D40" s="283">
        <v>583</v>
      </c>
      <c r="E40" s="283">
        <v>651</v>
      </c>
      <c r="F40" s="283">
        <v>581</v>
      </c>
      <c r="G40" s="283">
        <v>-1</v>
      </c>
      <c r="H40" s="283">
        <v>2</v>
      </c>
      <c r="I40" s="283">
        <v>-3</v>
      </c>
    </row>
    <row r="41" spans="1:9" x14ac:dyDescent="0.2">
      <c r="A41" s="149">
        <v>13</v>
      </c>
      <c r="B41" s="149" t="s">
        <v>561</v>
      </c>
      <c r="C41" s="283">
        <v>8824</v>
      </c>
      <c r="D41" s="283">
        <v>7200</v>
      </c>
      <c r="E41" s="283">
        <v>8825</v>
      </c>
      <c r="F41" s="283">
        <v>7210</v>
      </c>
      <c r="G41" s="283">
        <v>-1</v>
      </c>
      <c r="H41" s="283">
        <v>-10</v>
      </c>
      <c r="I41" s="283">
        <v>9</v>
      </c>
    </row>
    <row r="42" spans="1:9" x14ac:dyDescent="0.2">
      <c r="A42" s="149">
        <v>25</v>
      </c>
      <c r="B42" s="149" t="s">
        <v>573</v>
      </c>
      <c r="C42" s="283">
        <v>573</v>
      </c>
      <c r="D42" s="283">
        <v>507</v>
      </c>
      <c r="E42" s="283">
        <v>574</v>
      </c>
      <c r="F42" s="283">
        <v>509</v>
      </c>
      <c r="G42" s="283">
        <v>-1</v>
      </c>
      <c r="H42" s="283">
        <v>-2</v>
      </c>
      <c r="I42" s="283">
        <v>1</v>
      </c>
    </row>
    <row r="43" spans="1:9" x14ac:dyDescent="0.2">
      <c r="A43" s="149">
        <v>49</v>
      </c>
      <c r="B43" s="149" t="s">
        <v>499</v>
      </c>
      <c r="C43" s="283">
        <v>48</v>
      </c>
      <c r="D43" s="283">
        <v>46</v>
      </c>
      <c r="E43" s="283">
        <v>49</v>
      </c>
      <c r="F43" s="283">
        <v>47</v>
      </c>
      <c r="G43" s="283">
        <v>-1</v>
      </c>
      <c r="H43" s="283">
        <v>-1</v>
      </c>
      <c r="I43" s="283">
        <v>0</v>
      </c>
    </row>
    <row r="44" spans="1:9" x14ac:dyDescent="0.2">
      <c r="A44" s="149">
        <v>57</v>
      </c>
      <c r="B44" s="149" t="s">
        <v>540</v>
      </c>
      <c r="C44" s="283">
        <v>60</v>
      </c>
      <c r="D44" s="283">
        <v>56</v>
      </c>
      <c r="E44" s="283">
        <v>61</v>
      </c>
      <c r="F44" s="283">
        <v>57</v>
      </c>
      <c r="G44" s="283">
        <v>-1</v>
      </c>
      <c r="H44" s="283">
        <v>-1</v>
      </c>
      <c r="I44" s="283">
        <v>0</v>
      </c>
    </row>
    <row r="45" spans="1:9" x14ac:dyDescent="0.2">
      <c r="A45" s="149">
        <v>58</v>
      </c>
      <c r="B45" s="149" t="s">
        <v>519</v>
      </c>
      <c r="C45" s="283">
        <v>498</v>
      </c>
      <c r="D45" s="283">
        <v>479</v>
      </c>
      <c r="E45" s="283">
        <v>499</v>
      </c>
      <c r="F45" s="283">
        <v>477</v>
      </c>
      <c r="G45" s="283">
        <v>-1</v>
      </c>
      <c r="H45" s="283">
        <v>2</v>
      </c>
      <c r="I45" s="283">
        <v>-3</v>
      </c>
    </row>
    <row r="46" spans="1:9" x14ac:dyDescent="0.2">
      <c r="A46" s="149">
        <v>71</v>
      </c>
      <c r="B46" s="149" t="s">
        <v>539</v>
      </c>
      <c r="C46" s="283">
        <v>29</v>
      </c>
      <c r="D46" s="283">
        <v>23</v>
      </c>
      <c r="E46" s="283">
        <v>30</v>
      </c>
      <c r="F46" s="283">
        <v>24</v>
      </c>
      <c r="G46" s="283">
        <v>-1</v>
      </c>
      <c r="H46" s="283">
        <v>-1</v>
      </c>
      <c r="I46" s="283">
        <v>0</v>
      </c>
    </row>
    <row r="47" spans="1:9" x14ac:dyDescent="0.2">
      <c r="A47" s="149">
        <v>104</v>
      </c>
      <c r="B47" s="149" t="s">
        <v>527</v>
      </c>
      <c r="C47" s="283">
        <v>48</v>
      </c>
      <c r="D47" s="283">
        <v>40</v>
      </c>
      <c r="E47" s="283">
        <v>48</v>
      </c>
      <c r="F47" s="283">
        <v>40</v>
      </c>
      <c r="G47" s="283">
        <v>0</v>
      </c>
      <c r="H47" s="283">
        <v>0</v>
      </c>
      <c r="I47" s="283">
        <v>0</v>
      </c>
    </row>
    <row r="48" spans="1:9" x14ac:dyDescent="0.2">
      <c r="A48" s="149">
        <v>117</v>
      </c>
      <c r="B48" s="149" t="s">
        <v>488</v>
      </c>
      <c r="C48" s="283">
        <v>13</v>
      </c>
      <c r="D48" s="283">
        <v>13</v>
      </c>
      <c r="E48" s="283">
        <v>13</v>
      </c>
      <c r="F48" s="283">
        <v>13</v>
      </c>
      <c r="G48" s="283">
        <v>0</v>
      </c>
      <c r="H48" s="283">
        <v>0</v>
      </c>
      <c r="I48" s="283">
        <v>0</v>
      </c>
    </row>
    <row r="49" spans="1:9" x14ac:dyDescent="0.2">
      <c r="A49" s="149">
        <v>27</v>
      </c>
      <c r="B49" s="149" t="s">
        <v>562</v>
      </c>
      <c r="C49" s="283">
        <v>25</v>
      </c>
      <c r="D49" s="283">
        <v>25</v>
      </c>
      <c r="E49" s="283">
        <v>25</v>
      </c>
      <c r="F49" s="283">
        <v>25</v>
      </c>
      <c r="G49" s="283">
        <v>0</v>
      </c>
      <c r="H49" s="283">
        <v>0</v>
      </c>
      <c r="I49" s="283">
        <v>0</v>
      </c>
    </row>
    <row r="50" spans="1:9" x14ac:dyDescent="0.2">
      <c r="A50" s="149">
        <v>31</v>
      </c>
      <c r="B50" s="149" t="s">
        <v>546</v>
      </c>
      <c r="C50" s="283">
        <v>1</v>
      </c>
      <c r="D50" s="283">
        <v>1</v>
      </c>
      <c r="E50" s="283">
        <v>1</v>
      </c>
      <c r="F50" s="283">
        <v>1</v>
      </c>
      <c r="G50" s="283">
        <v>0</v>
      </c>
      <c r="H50" s="283">
        <v>0</v>
      </c>
      <c r="I50" s="283">
        <v>0</v>
      </c>
    </row>
    <row r="51" spans="1:9" x14ac:dyDescent="0.2">
      <c r="A51" s="149">
        <v>34</v>
      </c>
      <c r="B51" s="149" t="s">
        <v>493</v>
      </c>
      <c r="C51" s="283">
        <v>4</v>
      </c>
      <c r="D51" s="283">
        <v>4</v>
      </c>
      <c r="E51" s="283">
        <v>4</v>
      </c>
      <c r="F51" s="283">
        <v>4</v>
      </c>
      <c r="G51" s="283">
        <v>0</v>
      </c>
      <c r="H51" s="283">
        <v>0</v>
      </c>
      <c r="I51" s="283">
        <v>0</v>
      </c>
    </row>
    <row r="52" spans="1:9" x14ac:dyDescent="0.2">
      <c r="A52" s="149">
        <v>41</v>
      </c>
      <c r="B52" s="149" t="s">
        <v>542</v>
      </c>
      <c r="C52" s="283">
        <v>86</v>
      </c>
      <c r="D52" s="283">
        <v>85</v>
      </c>
      <c r="E52" s="283">
        <v>86</v>
      </c>
      <c r="F52" s="283">
        <v>85</v>
      </c>
      <c r="G52" s="283">
        <v>0</v>
      </c>
      <c r="H52" s="283">
        <v>0</v>
      </c>
      <c r="I52" s="283">
        <v>0</v>
      </c>
    </row>
    <row r="53" spans="1:9" x14ac:dyDescent="0.2">
      <c r="A53" s="149">
        <v>56</v>
      </c>
      <c r="B53" s="149" t="s">
        <v>506</v>
      </c>
      <c r="C53" s="283">
        <v>1</v>
      </c>
      <c r="D53" s="283">
        <v>1</v>
      </c>
      <c r="E53" s="283">
        <v>1</v>
      </c>
      <c r="F53" s="283">
        <v>1</v>
      </c>
      <c r="G53" s="283">
        <v>0</v>
      </c>
      <c r="H53" s="283">
        <v>0</v>
      </c>
      <c r="I53" s="283">
        <v>0</v>
      </c>
    </row>
    <row r="54" spans="1:9" x14ac:dyDescent="0.2">
      <c r="A54" s="149">
        <v>60</v>
      </c>
      <c r="B54" s="149" t="s">
        <v>500</v>
      </c>
      <c r="C54" s="283">
        <v>13</v>
      </c>
      <c r="D54" s="283">
        <v>12</v>
      </c>
      <c r="E54" s="283">
        <v>13</v>
      </c>
      <c r="F54" s="283">
        <v>12</v>
      </c>
      <c r="G54" s="283">
        <v>0</v>
      </c>
      <c r="H54" s="283">
        <v>0</v>
      </c>
      <c r="I54" s="283">
        <v>0</v>
      </c>
    </row>
    <row r="55" spans="1:9" x14ac:dyDescent="0.2">
      <c r="A55" s="149">
        <v>62</v>
      </c>
      <c r="B55" s="149" t="s">
        <v>501</v>
      </c>
      <c r="C55" s="283">
        <v>33</v>
      </c>
      <c r="D55" s="283">
        <v>32</v>
      </c>
      <c r="E55" s="283">
        <v>33</v>
      </c>
      <c r="F55" s="283">
        <v>32</v>
      </c>
      <c r="G55" s="283">
        <v>0</v>
      </c>
      <c r="H55" s="283">
        <v>0</v>
      </c>
      <c r="I55" s="283">
        <v>0</v>
      </c>
    </row>
    <row r="56" spans="1:9" x14ac:dyDescent="0.2">
      <c r="A56" s="149">
        <v>69</v>
      </c>
      <c r="B56" s="149" t="s">
        <v>548</v>
      </c>
      <c r="C56" s="283">
        <v>10</v>
      </c>
      <c r="D56" s="283">
        <v>10</v>
      </c>
      <c r="E56" s="283">
        <v>10</v>
      </c>
      <c r="F56" s="283">
        <v>10</v>
      </c>
      <c r="G56" s="283">
        <v>0</v>
      </c>
      <c r="H56" s="283">
        <v>0</v>
      </c>
      <c r="I56" s="283">
        <v>0</v>
      </c>
    </row>
    <row r="57" spans="1:9" x14ac:dyDescent="0.2">
      <c r="A57" s="149">
        <v>89</v>
      </c>
      <c r="B57" s="149" t="s">
        <v>508</v>
      </c>
      <c r="C57" s="283">
        <v>39</v>
      </c>
      <c r="D57" s="283">
        <v>34</v>
      </c>
      <c r="E57" s="283">
        <v>39</v>
      </c>
      <c r="F57" s="283">
        <v>34</v>
      </c>
      <c r="G57" s="283">
        <v>0</v>
      </c>
      <c r="H57" s="283">
        <v>0</v>
      </c>
      <c r="I57" s="283">
        <v>0</v>
      </c>
    </row>
    <row r="58" spans="1:9" x14ac:dyDescent="0.2">
      <c r="A58" s="149">
        <v>10</v>
      </c>
      <c r="B58" s="149" t="s">
        <v>484</v>
      </c>
      <c r="C58" s="283">
        <v>63</v>
      </c>
      <c r="D58" s="283">
        <v>51</v>
      </c>
      <c r="E58" s="283">
        <v>62</v>
      </c>
      <c r="F58" s="283">
        <v>50</v>
      </c>
      <c r="G58" s="283">
        <v>1</v>
      </c>
      <c r="H58" s="283">
        <v>1</v>
      </c>
      <c r="I58" s="283">
        <v>0</v>
      </c>
    </row>
    <row r="59" spans="1:9" x14ac:dyDescent="0.2">
      <c r="A59" s="149">
        <v>20</v>
      </c>
      <c r="B59" s="149" t="s">
        <v>570</v>
      </c>
      <c r="C59" s="283">
        <v>254</v>
      </c>
      <c r="D59" s="283">
        <v>216</v>
      </c>
      <c r="E59" s="283">
        <v>253</v>
      </c>
      <c r="F59" s="283">
        <v>214</v>
      </c>
      <c r="G59" s="283">
        <v>1</v>
      </c>
      <c r="H59" s="283">
        <v>2</v>
      </c>
      <c r="I59" s="283">
        <v>-1</v>
      </c>
    </row>
    <row r="60" spans="1:9" x14ac:dyDescent="0.2">
      <c r="A60" s="149">
        <v>4</v>
      </c>
      <c r="B60" s="149" t="s">
        <v>518</v>
      </c>
      <c r="C60" s="283">
        <v>38</v>
      </c>
      <c r="D60" s="283">
        <v>36</v>
      </c>
      <c r="E60" s="283">
        <v>37</v>
      </c>
      <c r="F60" s="283">
        <v>35</v>
      </c>
      <c r="G60" s="283">
        <v>1</v>
      </c>
      <c r="H60" s="283">
        <v>1</v>
      </c>
      <c r="I60" s="283">
        <v>0</v>
      </c>
    </row>
    <row r="61" spans="1:9" x14ac:dyDescent="0.2">
      <c r="A61" s="149">
        <v>103</v>
      </c>
      <c r="B61" s="149" t="s">
        <v>552</v>
      </c>
      <c r="C61" s="283">
        <v>431</v>
      </c>
      <c r="D61" s="283">
        <v>398</v>
      </c>
      <c r="E61" s="283">
        <v>429</v>
      </c>
      <c r="F61" s="283">
        <v>401</v>
      </c>
      <c r="G61" s="283">
        <v>2</v>
      </c>
      <c r="H61" s="283">
        <v>-3</v>
      </c>
      <c r="I61" s="283">
        <v>5</v>
      </c>
    </row>
    <row r="62" spans="1:9" x14ac:dyDescent="0.2">
      <c r="A62" s="149">
        <v>26</v>
      </c>
      <c r="B62" s="149" t="s">
        <v>520</v>
      </c>
      <c r="C62" s="283">
        <v>117</v>
      </c>
      <c r="D62" s="283">
        <v>100</v>
      </c>
      <c r="E62" s="283">
        <v>115</v>
      </c>
      <c r="F62" s="283">
        <v>98</v>
      </c>
      <c r="G62" s="283">
        <v>2</v>
      </c>
      <c r="H62" s="283">
        <v>2</v>
      </c>
      <c r="I62" s="283">
        <v>0</v>
      </c>
    </row>
    <row r="63" spans="1:9" x14ac:dyDescent="0.2">
      <c r="A63" s="149">
        <v>54</v>
      </c>
      <c r="B63" s="149" t="s">
        <v>495</v>
      </c>
      <c r="C63" s="283">
        <v>154</v>
      </c>
      <c r="D63" s="283">
        <v>153</v>
      </c>
      <c r="E63" s="283">
        <v>152</v>
      </c>
      <c r="F63" s="283">
        <v>151</v>
      </c>
      <c r="G63" s="283">
        <v>2</v>
      </c>
      <c r="H63" s="283">
        <v>2</v>
      </c>
      <c r="I63" s="283">
        <v>0</v>
      </c>
    </row>
    <row r="64" spans="1:9" x14ac:dyDescent="0.2">
      <c r="A64" s="149">
        <v>74</v>
      </c>
      <c r="B64" s="149" t="s">
        <v>544</v>
      </c>
      <c r="C64" s="283">
        <v>800</v>
      </c>
      <c r="D64" s="283">
        <v>766</v>
      </c>
      <c r="E64" s="283">
        <v>798</v>
      </c>
      <c r="F64" s="283">
        <v>765</v>
      </c>
      <c r="G64" s="283">
        <v>2</v>
      </c>
      <c r="H64" s="283">
        <v>1</v>
      </c>
      <c r="I64" s="283">
        <v>1</v>
      </c>
    </row>
    <row r="65" spans="1:9" x14ac:dyDescent="0.2">
      <c r="A65" s="149">
        <v>81</v>
      </c>
      <c r="B65" s="149" t="s">
        <v>505</v>
      </c>
      <c r="C65" s="283">
        <v>13</v>
      </c>
      <c r="D65" s="283">
        <v>1</v>
      </c>
      <c r="E65" s="283">
        <v>11</v>
      </c>
      <c r="F65" s="283">
        <v>1</v>
      </c>
      <c r="G65" s="283">
        <v>2</v>
      </c>
      <c r="H65" s="283">
        <v>0</v>
      </c>
      <c r="I65" s="283">
        <v>2</v>
      </c>
    </row>
    <row r="66" spans="1:9" x14ac:dyDescent="0.2">
      <c r="A66" s="149">
        <v>11</v>
      </c>
      <c r="B66" s="149" t="s">
        <v>535</v>
      </c>
      <c r="C66" s="283">
        <v>16</v>
      </c>
      <c r="D66" s="283">
        <v>13</v>
      </c>
      <c r="E66" s="283">
        <v>13</v>
      </c>
      <c r="F66" s="283">
        <v>13</v>
      </c>
      <c r="G66" s="283">
        <v>3</v>
      </c>
      <c r="H66" s="283">
        <v>0</v>
      </c>
      <c r="I66" s="283">
        <v>3</v>
      </c>
    </row>
    <row r="67" spans="1:9" x14ac:dyDescent="0.2">
      <c r="A67" s="149">
        <v>40</v>
      </c>
      <c r="B67" s="149" t="s">
        <v>498</v>
      </c>
      <c r="C67" s="283">
        <v>210</v>
      </c>
      <c r="D67" s="283">
        <v>111</v>
      </c>
      <c r="E67" s="283">
        <v>207</v>
      </c>
      <c r="F67" s="283">
        <v>109</v>
      </c>
      <c r="G67" s="283">
        <v>3</v>
      </c>
      <c r="H67" s="283">
        <v>2</v>
      </c>
      <c r="I67" s="283">
        <v>1</v>
      </c>
    </row>
    <row r="68" spans="1:9" x14ac:dyDescent="0.2">
      <c r="A68" s="149">
        <v>80</v>
      </c>
      <c r="B68" s="149" t="s">
        <v>555</v>
      </c>
      <c r="C68" s="283">
        <v>70</v>
      </c>
      <c r="D68" s="283">
        <v>54</v>
      </c>
      <c r="E68" s="283">
        <v>67</v>
      </c>
      <c r="F68" s="283">
        <v>52</v>
      </c>
      <c r="G68" s="283">
        <v>3</v>
      </c>
      <c r="H68" s="283">
        <v>2</v>
      </c>
      <c r="I68" s="283">
        <v>1</v>
      </c>
    </row>
    <row r="69" spans="1:9" x14ac:dyDescent="0.2">
      <c r="A69" s="149">
        <v>29</v>
      </c>
      <c r="B69" s="149" t="s">
        <v>564</v>
      </c>
      <c r="C69" s="283">
        <v>186</v>
      </c>
      <c r="D69" s="283">
        <v>144</v>
      </c>
      <c r="E69" s="283">
        <v>182</v>
      </c>
      <c r="F69" s="283">
        <v>139</v>
      </c>
      <c r="G69" s="283">
        <v>4</v>
      </c>
      <c r="H69" s="283">
        <v>5</v>
      </c>
      <c r="I69" s="283">
        <v>-1</v>
      </c>
    </row>
    <row r="70" spans="1:9" x14ac:dyDescent="0.2">
      <c r="A70" s="149">
        <v>43</v>
      </c>
      <c r="B70" s="149" t="s">
        <v>584</v>
      </c>
      <c r="C70" s="283">
        <v>2714</v>
      </c>
      <c r="D70" s="283">
        <v>1416</v>
      </c>
      <c r="E70" s="283">
        <v>2710</v>
      </c>
      <c r="F70" s="283">
        <v>1439</v>
      </c>
      <c r="G70" s="283">
        <v>4</v>
      </c>
      <c r="H70" s="283">
        <v>-23</v>
      </c>
      <c r="I70" s="283">
        <v>27</v>
      </c>
    </row>
    <row r="71" spans="1:9" x14ac:dyDescent="0.2">
      <c r="A71" s="149">
        <v>61</v>
      </c>
      <c r="B71" s="149" t="s">
        <v>558</v>
      </c>
      <c r="C71" s="283">
        <v>187</v>
      </c>
      <c r="D71" s="283">
        <v>183</v>
      </c>
      <c r="E71" s="283">
        <v>183</v>
      </c>
      <c r="F71" s="283">
        <v>179</v>
      </c>
      <c r="G71" s="283">
        <v>4</v>
      </c>
      <c r="H71" s="283">
        <v>4</v>
      </c>
      <c r="I71" s="283">
        <v>0</v>
      </c>
    </row>
    <row r="72" spans="1:9" x14ac:dyDescent="0.2">
      <c r="A72" s="149">
        <v>102</v>
      </c>
      <c r="B72" s="149" t="s">
        <v>553</v>
      </c>
      <c r="C72" s="283">
        <v>947</v>
      </c>
      <c r="D72" s="283">
        <v>405</v>
      </c>
      <c r="E72" s="283">
        <v>942</v>
      </c>
      <c r="F72" s="283">
        <v>394</v>
      </c>
      <c r="G72" s="283">
        <v>5</v>
      </c>
      <c r="H72" s="283">
        <v>11</v>
      </c>
      <c r="I72" s="283">
        <v>-6</v>
      </c>
    </row>
    <row r="73" spans="1:9" x14ac:dyDescent="0.2">
      <c r="A73" s="149">
        <v>45</v>
      </c>
      <c r="B73" s="149" t="s">
        <v>572</v>
      </c>
      <c r="C73" s="283">
        <v>486</v>
      </c>
      <c r="D73" s="283">
        <v>476</v>
      </c>
      <c r="E73" s="283">
        <v>481</v>
      </c>
      <c r="F73" s="283">
        <v>477</v>
      </c>
      <c r="G73" s="283">
        <v>5</v>
      </c>
      <c r="H73" s="283">
        <v>-1</v>
      </c>
      <c r="I73" s="283">
        <v>6</v>
      </c>
    </row>
    <row r="74" spans="1:9" x14ac:dyDescent="0.2">
      <c r="A74" s="149">
        <v>12</v>
      </c>
      <c r="B74" s="149" t="s">
        <v>556</v>
      </c>
      <c r="C74" s="283">
        <v>79</v>
      </c>
      <c r="D74" s="283">
        <v>76</v>
      </c>
      <c r="E74" s="283">
        <v>73</v>
      </c>
      <c r="F74" s="283">
        <v>71</v>
      </c>
      <c r="G74" s="283">
        <v>6</v>
      </c>
      <c r="H74" s="283">
        <v>5</v>
      </c>
      <c r="I74" s="283">
        <v>1</v>
      </c>
    </row>
    <row r="75" spans="1:9" x14ac:dyDescent="0.2">
      <c r="A75" s="149">
        <v>107</v>
      </c>
      <c r="B75" s="149" t="s">
        <v>559</v>
      </c>
      <c r="C75" s="283">
        <v>337</v>
      </c>
      <c r="D75" s="283">
        <v>94</v>
      </c>
      <c r="E75" s="283">
        <v>329</v>
      </c>
      <c r="F75" s="283">
        <v>93</v>
      </c>
      <c r="G75" s="283">
        <v>8</v>
      </c>
      <c r="H75" s="283">
        <v>1</v>
      </c>
      <c r="I75" s="283">
        <v>7</v>
      </c>
    </row>
    <row r="76" spans="1:9" x14ac:dyDescent="0.2">
      <c r="A76" s="149">
        <v>17</v>
      </c>
      <c r="B76" s="149" t="s">
        <v>487</v>
      </c>
      <c r="C76" s="283">
        <v>372</v>
      </c>
      <c r="D76" s="283">
        <v>310</v>
      </c>
      <c r="E76" s="283">
        <v>363</v>
      </c>
      <c r="F76" s="283">
        <v>308</v>
      </c>
      <c r="G76" s="283">
        <v>9</v>
      </c>
      <c r="H76" s="283">
        <v>2</v>
      </c>
      <c r="I76" s="283">
        <v>7</v>
      </c>
    </row>
    <row r="77" spans="1:9" x14ac:dyDescent="0.2">
      <c r="A77" s="149">
        <v>33</v>
      </c>
      <c r="B77" s="149" t="s">
        <v>492</v>
      </c>
      <c r="C77" s="283">
        <v>733</v>
      </c>
      <c r="D77" s="283">
        <v>707</v>
      </c>
      <c r="E77" s="283">
        <v>724</v>
      </c>
      <c r="F77" s="283">
        <v>696</v>
      </c>
      <c r="G77" s="283">
        <v>9</v>
      </c>
      <c r="H77" s="283">
        <v>11</v>
      </c>
      <c r="I77" s="283">
        <v>-2</v>
      </c>
    </row>
    <row r="78" spans="1:9" x14ac:dyDescent="0.2">
      <c r="A78" s="149">
        <v>59</v>
      </c>
      <c r="B78" s="149" t="s">
        <v>529</v>
      </c>
      <c r="C78" s="283">
        <v>917</v>
      </c>
      <c r="D78" s="283">
        <v>786</v>
      </c>
      <c r="E78" s="283">
        <v>908</v>
      </c>
      <c r="F78" s="283">
        <v>784</v>
      </c>
      <c r="G78" s="283">
        <v>9</v>
      </c>
      <c r="H78" s="283">
        <v>2</v>
      </c>
      <c r="I78" s="283">
        <v>7</v>
      </c>
    </row>
    <row r="79" spans="1:9" x14ac:dyDescent="0.2">
      <c r="A79" s="149">
        <v>65</v>
      </c>
      <c r="B79" s="149" t="s">
        <v>522</v>
      </c>
      <c r="C79" s="283">
        <v>406</v>
      </c>
      <c r="D79" s="283">
        <v>370</v>
      </c>
      <c r="E79" s="283">
        <v>396</v>
      </c>
      <c r="F79" s="283">
        <v>360</v>
      </c>
      <c r="G79" s="283">
        <v>10</v>
      </c>
      <c r="H79" s="283">
        <v>10</v>
      </c>
      <c r="I79" s="283">
        <v>0</v>
      </c>
    </row>
    <row r="80" spans="1:9" x14ac:dyDescent="0.2">
      <c r="A80" s="149">
        <v>96</v>
      </c>
      <c r="B80" s="149" t="s">
        <v>560</v>
      </c>
      <c r="C80" s="283">
        <v>557</v>
      </c>
      <c r="D80" s="283">
        <v>468</v>
      </c>
      <c r="E80" s="283">
        <v>547</v>
      </c>
      <c r="F80" s="283">
        <v>464</v>
      </c>
      <c r="G80" s="283">
        <v>10</v>
      </c>
      <c r="H80" s="283">
        <v>4</v>
      </c>
      <c r="I80" s="283">
        <v>6</v>
      </c>
    </row>
    <row r="81" spans="1:9" x14ac:dyDescent="0.2">
      <c r="A81" s="149">
        <v>42</v>
      </c>
      <c r="B81" s="149" t="s">
        <v>525</v>
      </c>
      <c r="C81" s="283">
        <v>306</v>
      </c>
      <c r="D81" s="283">
        <v>292</v>
      </c>
      <c r="E81" s="283">
        <v>295</v>
      </c>
      <c r="F81" s="283">
        <v>282</v>
      </c>
      <c r="G81" s="283">
        <v>11</v>
      </c>
      <c r="H81" s="283">
        <v>10</v>
      </c>
      <c r="I81" s="283">
        <v>1</v>
      </c>
    </row>
    <row r="82" spans="1:9" x14ac:dyDescent="0.2">
      <c r="A82" s="149">
        <v>116</v>
      </c>
      <c r="B82" s="149" t="s">
        <v>516</v>
      </c>
      <c r="C82" s="283">
        <v>755</v>
      </c>
      <c r="D82" s="283">
        <v>685</v>
      </c>
      <c r="E82" s="283">
        <v>743</v>
      </c>
      <c r="F82" s="283">
        <v>679</v>
      </c>
      <c r="G82" s="283">
        <v>12</v>
      </c>
      <c r="H82" s="283">
        <v>6</v>
      </c>
      <c r="I82" s="283">
        <v>6</v>
      </c>
    </row>
    <row r="83" spans="1:9" x14ac:dyDescent="0.2">
      <c r="A83" s="149">
        <v>5</v>
      </c>
      <c r="B83" s="149" t="s">
        <v>536</v>
      </c>
      <c r="C83" s="283">
        <v>1525</v>
      </c>
      <c r="D83" s="283">
        <v>1431</v>
      </c>
      <c r="E83" s="283">
        <v>1513</v>
      </c>
      <c r="F83" s="283">
        <v>1417</v>
      </c>
      <c r="G83" s="283">
        <v>12</v>
      </c>
      <c r="H83" s="283">
        <v>14</v>
      </c>
      <c r="I83" s="283">
        <v>-2</v>
      </c>
    </row>
    <row r="84" spans="1:9" x14ac:dyDescent="0.2">
      <c r="A84" s="149">
        <v>109</v>
      </c>
      <c r="B84" s="149" t="s">
        <v>577</v>
      </c>
      <c r="C84" s="283">
        <v>1273</v>
      </c>
      <c r="D84" s="283">
        <v>1268</v>
      </c>
      <c r="E84" s="283">
        <v>1260</v>
      </c>
      <c r="F84" s="283">
        <v>1254</v>
      </c>
      <c r="G84" s="283">
        <v>13</v>
      </c>
      <c r="H84" s="283">
        <v>14</v>
      </c>
      <c r="I84" s="283">
        <v>-1</v>
      </c>
    </row>
    <row r="85" spans="1:9" x14ac:dyDescent="0.2">
      <c r="A85" s="149">
        <v>2</v>
      </c>
      <c r="B85" s="149" t="s">
        <v>579</v>
      </c>
      <c r="C85" s="283">
        <v>5197</v>
      </c>
      <c r="D85" s="283">
        <v>4511</v>
      </c>
      <c r="E85" s="283">
        <v>5184</v>
      </c>
      <c r="F85" s="283">
        <v>4465</v>
      </c>
      <c r="G85" s="283">
        <v>13</v>
      </c>
      <c r="H85" s="283">
        <v>46</v>
      </c>
      <c r="I85" s="283">
        <v>-33</v>
      </c>
    </row>
    <row r="86" spans="1:9" x14ac:dyDescent="0.2">
      <c r="A86" s="149">
        <v>44</v>
      </c>
      <c r="B86" s="149" t="s">
        <v>585</v>
      </c>
      <c r="C86" s="283">
        <v>3985</v>
      </c>
      <c r="D86" s="283">
        <v>3876</v>
      </c>
      <c r="E86" s="283">
        <v>3972</v>
      </c>
      <c r="F86" s="283">
        <v>3867</v>
      </c>
      <c r="G86" s="283">
        <v>13</v>
      </c>
      <c r="H86" s="283">
        <v>9</v>
      </c>
      <c r="I86" s="283">
        <v>4</v>
      </c>
    </row>
    <row r="87" spans="1:9" x14ac:dyDescent="0.2">
      <c r="A87" s="149">
        <v>78</v>
      </c>
      <c r="B87" s="149" t="s">
        <v>550</v>
      </c>
      <c r="C87" s="283">
        <v>3786</v>
      </c>
      <c r="D87" s="283">
        <v>3733</v>
      </c>
      <c r="E87" s="283">
        <v>3773</v>
      </c>
      <c r="F87" s="283">
        <v>3719</v>
      </c>
      <c r="G87" s="283">
        <v>13</v>
      </c>
      <c r="H87" s="283">
        <v>14</v>
      </c>
      <c r="I87" s="283">
        <v>-1</v>
      </c>
    </row>
    <row r="88" spans="1:9" x14ac:dyDescent="0.2">
      <c r="A88" s="149">
        <v>87</v>
      </c>
      <c r="B88" s="149" t="s">
        <v>507</v>
      </c>
      <c r="C88" s="283">
        <v>706</v>
      </c>
      <c r="D88" s="283">
        <v>674</v>
      </c>
      <c r="E88" s="283">
        <v>693</v>
      </c>
      <c r="F88" s="283">
        <v>665</v>
      </c>
      <c r="G88" s="283">
        <v>13</v>
      </c>
      <c r="H88" s="283">
        <v>9</v>
      </c>
      <c r="I88" s="283">
        <v>4</v>
      </c>
    </row>
    <row r="89" spans="1:9" x14ac:dyDescent="0.2">
      <c r="A89" s="149">
        <v>112</v>
      </c>
      <c r="B89" s="149" t="s">
        <v>510</v>
      </c>
      <c r="C89" s="283">
        <v>336</v>
      </c>
      <c r="D89" s="283">
        <v>327</v>
      </c>
      <c r="E89" s="283">
        <v>322</v>
      </c>
      <c r="F89" s="283">
        <v>313</v>
      </c>
      <c r="G89" s="283">
        <v>14</v>
      </c>
      <c r="H89" s="283">
        <v>14</v>
      </c>
      <c r="I89" s="283">
        <v>0</v>
      </c>
    </row>
    <row r="90" spans="1:9" x14ac:dyDescent="0.2">
      <c r="A90" s="149">
        <v>7</v>
      </c>
      <c r="B90" s="149" t="s">
        <v>565</v>
      </c>
      <c r="C90" s="283">
        <v>94</v>
      </c>
      <c r="D90" s="283">
        <v>83</v>
      </c>
      <c r="E90" s="283">
        <v>80</v>
      </c>
      <c r="F90" s="283">
        <v>80</v>
      </c>
      <c r="G90" s="283">
        <v>14</v>
      </c>
      <c r="H90" s="283">
        <v>3</v>
      </c>
      <c r="I90" s="283">
        <v>11</v>
      </c>
    </row>
    <row r="91" spans="1:9" x14ac:dyDescent="0.2">
      <c r="A91" s="149">
        <v>37</v>
      </c>
      <c r="B91" s="149" t="s">
        <v>494</v>
      </c>
      <c r="C91" s="283">
        <v>2512</v>
      </c>
      <c r="D91" s="283">
        <v>2027</v>
      </c>
      <c r="E91" s="283">
        <v>2496</v>
      </c>
      <c r="F91" s="283">
        <v>2026</v>
      </c>
      <c r="G91" s="283">
        <v>16</v>
      </c>
      <c r="H91" s="283">
        <v>1</v>
      </c>
      <c r="I91" s="283">
        <v>15</v>
      </c>
    </row>
    <row r="92" spans="1:9" x14ac:dyDescent="0.2">
      <c r="A92" s="149">
        <v>47</v>
      </c>
      <c r="B92" s="149" t="s">
        <v>563</v>
      </c>
      <c r="C92" s="283">
        <v>1317</v>
      </c>
      <c r="D92" s="283">
        <v>1270</v>
      </c>
      <c r="E92" s="283">
        <v>1301</v>
      </c>
      <c r="F92" s="283">
        <v>1251</v>
      </c>
      <c r="G92" s="283">
        <v>16</v>
      </c>
      <c r="H92" s="283">
        <v>19</v>
      </c>
      <c r="I92" s="283">
        <v>-3</v>
      </c>
    </row>
    <row r="93" spans="1:9" x14ac:dyDescent="0.2">
      <c r="A93" s="149">
        <v>113</v>
      </c>
      <c r="B93" s="149" t="s">
        <v>547</v>
      </c>
      <c r="C93" s="283">
        <v>4435</v>
      </c>
      <c r="D93" s="283">
        <v>1420</v>
      </c>
      <c r="E93" s="283">
        <v>4418</v>
      </c>
      <c r="F93" s="283">
        <v>1390</v>
      </c>
      <c r="G93" s="283">
        <v>17</v>
      </c>
      <c r="H93" s="283">
        <v>30</v>
      </c>
      <c r="I93" s="283">
        <v>-13</v>
      </c>
    </row>
    <row r="94" spans="1:9" x14ac:dyDescent="0.2">
      <c r="A94" s="149">
        <v>24</v>
      </c>
      <c r="B94" s="149" t="s">
        <v>481</v>
      </c>
      <c r="C94" s="283">
        <v>2248</v>
      </c>
      <c r="D94" s="283">
        <v>2125</v>
      </c>
      <c r="E94" s="283">
        <v>2231</v>
      </c>
      <c r="F94" s="283">
        <v>2115</v>
      </c>
      <c r="G94" s="283">
        <v>17</v>
      </c>
      <c r="H94" s="283">
        <v>10</v>
      </c>
      <c r="I94" s="283">
        <v>7</v>
      </c>
    </row>
    <row r="95" spans="1:9" x14ac:dyDescent="0.2">
      <c r="A95" s="149">
        <v>48</v>
      </c>
      <c r="B95" s="149" t="s">
        <v>479</v>
      </c>
      <c r="C95" s="283">
        <v>1788</v>
      </c>
      <c r="D95" s="283">
        <v>1782</v>
      </c>
      <c r="E95" s="283">
        <v>1769</v>
      </c>
      <c r="F95" s="283">
        <v>1764</v>
      </c>
      <c r="G95" s="283">
        <v>19</v>
      </c>
      <c r="H95" s="283">
        <v>18</v>
      </c>
      <c r="I95" s="283">
        <v>1</v>
      </c>
    </row>
    <row r="96" spans="1:9" x14ac:dyDescent="0.2">
      <c r="A96" s="149">
        <v>64</v>
      </c>
      <c r="B96" s="149" t="s">
        <v>502</v>
      </c>
      <c r="C96" s="283">
        <v>429</v>
      </c>
      <c r="D96" s="283">
        <v>376</v>
      </c>
      <c r="E96" s="283">
        <v>407</v>
      </c>
      <c r="F96" s="283">
        <v>355</v>
      </c>
      <c r="G96" s="283">
        <v>22</v>
      </c>
      <c r="H96" s="283">
        <v>21</v>
      </c>
      <c r="I96" s="283">
        <v>1</v>
      </c>
    </row>
    <row r="97" spans="1:9" x14ac:dyDescent="0.2">
      <c r="A97" s="149">
        <v>36</v>
      </c>
      <c r="B97" s="149" t="s">
        <v>497</v>
      </c>
      <c r="C97" s="283">
        <v>652</v>
      </c>
      <c r="D97" s="283">
        <v>641</v>
      </c>
      <c r="E97" s="283">
        <v>629</v>
      </c>
      <c r="F97" s="283">
        <v>619</v>
      </c>
      <c r="G97" s="283">
        <v>23</v>
      </c>
      <c r="H97" s="283">
        <v>22</v>
      </c>
      <c r="I97" s="283">
        <v>1</v>
      </c>
    </row>
    <row r="98" spans="1:9" x14ac:dyDescent="0.2">
      <c r="A98" s="149">
        <v>6</v>
      </c>
      <c r="B98" s="149" t="s">
        <v>578</v>
      </c>
      <c r="C98" s="283">
        <v>6121</v>
      </c>
      <c r="D98" s="283">
        <v>5684</v>
      </c>
      <c r="E98" s="283">
        <v>6097</v>
      </c>
      <c r="F98" s="283">
        <v>5650</v>
      </c>
      <c r="G98" s="283">
        <v>24</v>
      </c>
      <c r="H98" s="283">
        <v>34</v>
      </c>
      <c r="I98" s="283">
        <v>-10</v>
      </c>
    </row>
    <row r="99" spans="1:9" x14ac:dyDescent="0.2">
      <c r="A99" s="149">
        <v>118</v>
      </c>
      <c r="B99" s="149" t="s">
        <v>575</v>
      </c>
      <c r="C99" s="283">
        <v>712</v>
      </c>
      <c r="D99" s="283">
        <v>529</v>
      </c>
      <c r="E99" s="283">
        <v>687</v>
      </c>
      <c r="F99" s="283">
        <v>520</v>
      </c>
      <c r="G99" s="283">
        <v>25</v>
      </c>
      <c r="H99" s="283">
        <v>9</v>
      </c>
      <c r="I99" s="283">
        <v>16</v>
      </c>
    </row>
    <row r="100" spans="1:9" x14ac:dyDescent="0.2">
      <c r="A100" s="149">
        <v>46</v>
      </c>
      <c r="B100" s="149" t="s">
        <v>538</v>
      </c>
      <c r="C100" s="283">
        <v>2554</v>
      </c>
      <c r="D100" s="283">
        <v>2485</v>
      </c>
      <c r="E100" s="283">
        <v>2529</v>
      </c>
      <c r="F100" s="283">
        <v>2458</v>
      </c>
      <c r="G100" s="283">
        <v>25</v>
      </c>
      <c r="H100" s="283">
        <v>27</v>
      </c>
      <c r="I100" s="283">
        <v>-2</v>
      </c>
    </row>
    <row r="101" spans="1:9" x14ac:dyDescent="0.2">
      <c r="A101" s="149">
        <v>50</v>
      </c>
      <c r="B101" s="149" t="s">
        <v>593</v>
      </c>
      <c r="C101" s="283">
        <v>8326</v>
      </c>
      <c r="D101" s="283">
        <v>3683</v>
      </c>
      <c r="E101" s="283">
        <v>8300</v>
      </c>
      <c r="F101" s="283">
        <v>3530</v>
      </c>
      <c r="G101" s="283">
        <v>26</v>
      </c>
      <c r="H101" s="283">
        <v>153</v>
      </c>
      <c r="I101" s="283">
        <v>-127</v>
      </c>
    </row>
    <row r="102" spans="1:9" x14ac:dyDescent="0.2">
      <c r="A102" s="149">
        <v>111</v>
      </c>
      <c r="B102" s="149" t="s">
        <v>509</v>
      </c>
      <c r="C102" s="283">
        <v>1826</v>
      </c>
      <c r="D102" s="283">
        <v>1801</v>
      </c>
      <c r="E102" s="283">
        <v>1789</v>
      </c>
      <c r="F102" s="283">
        <v>1769</v>
      </c>
      <c r="G102" s="283">
        <v>37</v>
      </c>
      <c r="H102" s="283">
        <v>32</v>
      </c>
      <c r="I102" s="283">
        <v>5</v>
      </c>
    </row>
    <row r="103" spans="1:9" x14ac:dyDescent="0.2">
      <c r="A103" s="149">
        <v>3</v>
      </c>
      <c r="B103" s="149" t="s">
        <v>589</v>
      </c>
      <c r="C103" s="283">
        <v>1448</v>
      </c>
      <c r="D103" s="283">
        <v>1134</v>
      </c>
      <c r="E103" s="283">
        <v>1411</v>
      </c>
      <c r="F103" s="283">
        <v>1055</v>
      </c>
      <c r="G103" s="283">
        <v>37</v>
      </c>
      <c r="H103" s="283">
        <v>79</v>
      </c>
      <c r="I103" s="283">
        <v>-42</v>
      </c>
    </row>
    <row r="104" spans="1:9" x14ac:dyDescent="0.2">
      <c r="A104" s="149">
        <v>77</v>
      </c>
      <c r="B104" s="149" t="s">
        <v>581</v>
      </c>
      <c r="C104" s="283">
        <v>1018</v>
      </c>
      <c r="D104" s="283">
        <v>869</v>
      </c>
      <c r="E104" s="283">
        <v>978</v>
      </c>
      <c r="F104" s="283">
        <v>857</v>
      </c>
      <c r="G104" s="283">
        <v>40</v>
      </c>
      <c r="H104" s="283">
        <v>12</v>
      </c>
      <c r="I104" s="283">
        <v>28</v>
      </c>
    </row>
    <row r="105" spans="1:9" x14ac:dyDescent="0.2">
      <c r="A105" s="149">
        <v>22</v>
      </c>
      <c r="B105" s="149" t="s">
        <v>490</v>
      </c>
      <c r="C105" s="283">
        <v>2453</v>
      </c>
      <c r="D105" s="283">
        <v>1868</v>
      </c>
      <c r="E105" s="283">
        <v>2405</v>
      </c>
      <c r="F105" s="283">
        <v>1852</v>
      </c>
      <c r="G105" s="283">
        <v>48</v>
      </c>
      <c r="H105" s="283">
        <v>16</v>
      </c>
      <c r="I105" s="283">
        <v>32</v>
      </c>
    </row>
    <row r="106" spans="1:9" x14ac:dyDescent="0.2">
      <c r="A106" s="149">
        <v>79</v>
      </c>
      <c r="B106" s="149" t="s">
        <v>480</v>
      </c>
      <c r="C106" s="283">
        <v>1172</v>
      </c>
      <c r="D106" s="283">
        <v>863</v>
      </c>
      <c r="E106" s="283">
        <v>1124</v>
      </c>
      <c r="F106" s="283">
        <v>822</v>
      </c>
      <c r="G106" s="283">
        <v>48</v>
      </c>
      <c r="H106" s="283">
        <v>41</v>
      </c>
      <c r="I106" s="283">
        <v>7</v>
      </c>
    </row>
    <row r="107" spans="1:9" x14ac:dyDescent="0.2">
      <c r="A107" s="149">
        <v>94</v>
      </c>
      <c r="B107" s="149" t="s">
        <v>533</v>
      </c>
      <c r="C107" s="283">
        <v>5769</v>
      </c>
      <c r="D107" s="283">
        <v>3278</v>
      </c>
      <c r="E107" s="283">
        <v>5712</v>
      </c>
      <c r="F107" s="283">
        <v>3268</v>
      </c>
      <c r="G107" s="283">
        <v>57</v>
      </c>
      <c r="H107" s="283">
        <v>10</v>
      </c>
      <c r="I107" s="283">
        <v>47</v>
      </c>
    </row>
    <row r="108" spans="1:9" x14ac:dyDescent="0.2">
      <c r="A108" s="149">
        <v>92</v>
      </c>
      <c r="B108" s="149" t="s">
        <v>551</v>
      </c>
      <c r="C108" s="283">
        <v>530</v>
      </c>
      <c r="D108" s="283">
        <v>238</v>
      </c>
      <c r="E108" s="283">
        <v>466</v>
      </c>
      <c r="F108" s="283">
        <v>242</v>
      </c>
      <c r="G108" s="283">
        <v>64</v>
      </c>
      <c r="H108" s="283">
        <v>-4</v>
      </c>
      <c r="I108" s="283">
        <v>68</v>
      </c>
    </row>
    <row r="109" spans="1:9" x14ac:dyDescent="0.2">
      <c r="A109" s="149">
        <v>18</v>
      </c>
      <c r="B109" s="149" t="s">
        <v>594</v>
      </c>
      <c r="C109" s="283">
        <v>4749</v>
      </c>
      <c r="D109" s="283">
        <v>4170</v>
      </c>
      <c r="E109" s="283">
        <v>4682</v>
      </c>
      <c r="F109" s="283">
        <v>4138</v>
      </c>
      <c r="G109" s="283">
        <v>67</v>
      </c>
      <c r="H109" s="283">
        <v>32</v>
      </c>
      <c r="I109" s="283">
        <v>35</v>
      </c>
    </row>
    <row r="110" spans="1:9" x14ac:dyDescent="0.2">
      <c r="A110" s="149">
        <v>8</v>
      </c>
      <c r="B110" s="149" t="s">
        <v>576</v>
      </c>
      <c r="C110" s="283">
        <v>10988</v>
      </c>
      <c r="D110" s="283">
        <v>10322</v>
      </c>
      <c r="E110" s="283">
        <v>10909</v>
      </c>
      <c r="F110" s="283">
        <v>10249</v>
      </c>
      <c r="G110" s="283">
        <v>79</v>
      </c>
      <c r="H110" s="283">
        <v>73</v>
      </c>
      <c r="I110" s="283">
        <v>6</v>
      </c>
    </row>
    <row r="111" spans="1:9" x14ac:dyDescent="0.2">
      <c r="A111" s="149">
        <v>30</v>
      </c>
      <c r="B111" s="149" t="s">
        <v>592</v>
      </c>
      <c r="C111" s="283">
        <v>5704</v>
      </c>
      <c r="D111" s="283">
        <v>4672</v>
      </c>
      <c r="E111" s="283">
        <v>5622</v>
      </c>
      <c r="F111" s="283">
        <v>4633</v>
      </c>
      <c r="G111" s="283">
        <v>82</v>
      </c>
      <c r="H111" s="283">
        <v>39</v>
      </c>
      <c r="I111" s="283">
        <v>43</v>
      </c>
    </row>
    <row r="112" spans="1:9" x14ac:dyDescent="0.2">
      <c r="A112" s="149">
        <v>100</v>
      </c>
      <c r="B112" s="149" t="s">
        <v>537</v>
      </c>
      <c r="C112" s="283">
        <v>985</v>
      </c>
      <c r="D112" s="283">
        <v>866</v>
      </c>
      <c r="E112" s="283">
        <v>902</v>
      </c>
      <c r="F112" s="283">
        <v>825</v>
      </c>
      <c r="G112" s="283">
        <v>83</v>
      </c>
      <c r="H112" s="283">
        <v>41</v>
      </c>
      <c r="I112" s="283">
        <v>42</v>
      </c>
    </row>
    <row r="113" spans="1:9" x14ac:dyDescent="0.2">
      <c r="A113" s="149">
        <v>86</v>
      </c>
      <c r="B113" s="149" t="s">
        <v>582</v>
      </c>
      <c r="C113" s="283">
        <v>2375</v>
      </c>
      <c r="D113" s="283">
        <v>1178</v>
      </c>
      <c r="E113" s="283">
        <v>2289</v>
      </c>
      <c r="F113" s="283">
        <v>1154</v>
      </c>
      <c r="G113" s="283">
        <v>86</v>
      </c>
      <c r="H113" s="283">
        <v>24</v>
      </c>
      <c r="I113" s="283">
        <v>62</v>
      </c>
    </row>
    <row r="114" spans="1:9" x14ac:dyDescent="0.2">
      <c r="A114" s="149">
        <v>35</v>
      </c>
      <c r="B114" s="149" t="s">
        <v>496</v>
      </c>
      <c r="C114" s="283">
        <v>3239</v>
      </c>
      <c r="D114" s="283">
        <v>3162</v>
      </c>
      <c r="E114" s="283">
        <v>3122</v>
      </c>
      <c r="F114" s="283">
        <v>3046</v>
      </c>
      <c r="G114" s="283">
        <v>117</v>
      </c>
      <c r="H114" s="283">
        <v>116</v>
      </c>
      <c r="I114" s="283">
        <v>1</v>
      </c>
    </row>
    <row r="115" spans="1:9" x14ac:dyDescent="0.2">
      <c r="A115" s="149">
        <v>95</v>
      </c>
      <c r="B115" s="149" t="s">
        <v>543</v>
      </c>
      <c r="C115" s="283">
        <v>632</v>
      </c>
      <c r="D115" s="283">
        <v>283</v>
      </c>
      <c r="E115" s="283">
        <v>506</v>
      </c>
      <c r="F115" s="283">
        <v>285</v>
      </c>
      <c r="G115" s="283">
        <v>126</v>
      </c>
      <c r="H115" s="283">
        <v>-2</v>
      </c>
      <c r="I115" s="283">
        <v>128</v>
      </c>
    </row>
    <row r="116" spans="1:9" x14ac:dyDescent="0.2">
      <c r="A116" s="149">
        <v>83</v>
      </c>
      <c r="B116" s="149" t="s">
        <v>591</v>
      </c>
      <c r="C116" s="283">
        <v>14055</v>
      </c>
      <c r="D116" s="283">
        <v>10784</v>
      </c>
      <c r="E116" s="283">
        <v>13886</v>
      </c>
      <c r="F116" s="283">
        <v>10684</v>
      </c>
      <c r="G116" s="283">
        <v>169</v>
      </c>
      <c r="H116" s="283">
        <v>100</v>
      </c>
      <c r="I116" s="283">
        <v>69</v>
      </c>
    </row>
    <row r="117" spans="1:9" x14ac:dyDescent="0.2">
      <c r="A117" s="149">
        <v>9</v>
      </c>
      <c r="B117" s="149" t="s">
        <v>483</v>
      </c>
      <c r="C117" s="283">
        <v>1366</v>
      </c>
      <c r="D117" s="283">
        <v>1160</v>
      </c>
      <c r="E117" s="283">
        <v>1197</v>
      </c>
      <c r="F117" s="283">
        <v>1028</v>
      </c>
      <c r="G117" s="283">
        <v>169</v>
      </c>
      <c r="H117" s="283">
        <v>132</v>
      </c>
      <c r="I117" s="283">
        <v>37</v>
      </c>
    </row>
    <row r="118" spans="1:9" x14ac:dyDescent="0.2">
      <c r="A118" s="149">
        <v>63</v>
      </c>
      <c r="B118" s="149" t="s">
        <v>595</v>
      </c>
      <c r="C118" s="283">
        <v>23262</v>
      </c>
      <c r="D118" s="283">
        <v>20840</v>
      </c>
      <c r="E118" s="283">
        <v>23081</v>
      </c>
      <c r="F118" s="283">
        <v>20483</v>
      </c>
      <c r="G118" s="283">
        <v>181</v>
      </c>
      <c r="H118" s="283">
        <v>357</v>
      </c>
      <c r="I118" s="283">
        <v>-176</v>
      </c>
    </row>
    <row r="119" spans="1:9" x14ac:dyDescent="0.2">
      <c r="A119" s="149">
        <v>73</v>
      </c>
      <c r="B119" s="149" t="s">
        <v>504</v>
      </c>
      <c r="C119" s="283">
        <v>13475</v>
      </c>
      <c r="D119" s="283">
        <v>13154</v>
      </c>
      <c r="E119" s="283">
        <v>13280</v>
      </c>
      <c r="F119" s="283">
        <v>13006</v>
      </c>
      <c r="G119" s="283">
        <v>195</v>
      </c>
      <c r="H119" s="283">
        <v>148</v>
      </c>
      <c r="I119" s="283">
        <v>47</v>
      </c>
    </row>
    <row r="120" spans="1:9" x14ac:dyDescent="0.2">
      <c r="A120" s="149">
        <v>21</v>
      </c>
      <c r="B120" s="149" t="s">
        <v>571</v>
      </c>
      <c r="C120" s="283">
        <v>2725</v>
      </c>
      <c r="D120" s="283">
        <v>2312</v>
      </c>
      <c r="E120" s="283">
        <v>2524</v>
      </c>
      <c r="F120" s="283">
        <v>2037</v>
      </c>
      <c r="G120" s="283">
        <v>201</v>
      </c>
      <c r="H120" s="283">
        <v>275</v>
      </c>
      <c r="I120" s="283">
        <v>-74</v>
      </c>
    </row>
    <row r="121" spans="1:9" x14ac:dyDescent="0.2">
      <c r="A121" s="149">
        <v>119</v>
      </c>
      <c r="B121" s="149" t="s">
        <v>512</v>
      </c>
      <c r="C121" s="283">
        <v>3242</v>
      </c>
      <c r="D121" s="283">
        <v>1547</v>
      </c>
      <c r="E121" s="283">
        <v>3012</v>
      </c>
      <c r="F121" s="283">
        <v>1515</v>
      </c>
      <c r="G121" s="283">
        <v>230</v>
      </c>
      <c r="H121" s="283">
        <v>32</v>
      </c>
      <c r="I121" s="283">
        <v>198</v>
      </c>
    </row>
    <row r="122" spans="1:9" x14ac:dyDescent="0.2">
      <c r="A122" s="149">
        <v>108</v>
      </c>
      <c r="B122" s="149" t="s">
        <v>515</v>
      </c>
      <c r="C122" s="283">
        <v>3547</v>
      </c>
      <c r="D122" s="283">
        <v>1860</v>
      </c>
      <c r="E122" s="283">
        <v>3295</v>
      </c>
      <c r="F122" s="283">
        <v>1837</v>
      </c>
      <c r="G122" s="283">
        <v>252</v>
      </c>
      <c r="H122" s="283">
        <v>23</v>
      </c>
      <c r="I122" s="283">
        <v>229</v>
      </c>
    </row>
    <row r="123" spans="1:9" x14ac:dyDescent="0.2">
      <c r="A123" s="149">
        <v>23</v>
      </c>
      <c r="B123" s="149" t="s">
        <v>598</v>
      </c>
      <c r="C123" s="283">
        <v>34831</v>
      </c>
      <c r="D123" s="283">
        <v>21948</v>
      </c>
      <c r="E123" s="283">
        <v>34545</v>
      </c>
      <c r="F123" s="283">
        <v>21854</v>
      </c>
      <c r="G123" s="283">
        <v>286</v>
      </c>
      <c r="H123" s="283">
        <v>94</v>
      </c>
      <c r="I123" s="283">
        <v>192</v>
      </c>
    </row>
    <row r="124" spans="1:9" x14ac:dyDescent="0.2">
      <c r="A124" s="149">
        <v>15</v>
      </c>
      <c r="B124" s="149" t="s">
        <v>590</v>
      </c>
      <c r="C124" s="283">
        <v>11484</v>
      </c>
      <c r="D124" s="283">
        <v>8353</v>
      </c>
      <c r="E124" s="283">
        <v>11188</v>
      </c>
      <c r="F124" s="283">
        <v>8448</v>
      </c>
      <c r="G124" s="283">
        <v>296</v>
      </c>
      <c r="H124" s="283">
        <v>-95</v>
      </c>
      <c r="I124" s="283">
        <v>391</v>
      </c>
    </row>
    <row r="125" spans="1:9" x14ac:dyDescent="0.2">
      <c r="A125" s="149">
        <v>85</v>
      </c>
      <c r="B125" s="149" t="s">
        <v>580</v>
      </c>
      <c r="C125" s="283">
        <v>7279</v>
      </c>
      <c r="D125" s="283">
        <v>5888</v>
      </c>
      <c r="E125" s="283">
        <v>6938</v>
      </c>
      <c r="F125" s="283">
        <v>5729</v>
      </c>
      <c r="G125" s="283">
        <v>341</v>
      </c>
      <c r="H125" s="283">
        <v>159</v>
      </c>
      <c r="I125" s="283">
        <v>182</v>
      </c>
    </row>
    <row r="126" spans="1:9" x14ac:dyDescent="0.2">
      <c r="A126" s="149">
        <v>93</v>
      </c>
      <c r="B126" s="149" t="s">
        <v>597</v>
      </c>
      <c r="C126" s="283">
        <v>35892</v>
      </c>
      <c r="D126" s="283">
        <v>32288</v>
      </c>
      <c r="E126" s="283">
        <v>35530</v>
      </c>
      <c r="F126" s="283">
        <v>31936</v>
      </c>
      <c r="G126" s="283">
        <v>362</v>
      </c>
      <c r="H126" s="283">
        <v>352</v>
      </c>
      <c r="I126" s="283">
        <v>10</v>
      </c>
    </row>
    <row r="127" spans="1:9" x14ac:dyDescent="0.2">
      <c r="A127" s="149">
        <v>53</v>
      </c>
      <c r="B127" s="149" t="s">
        <v>586</v>
      </c>
      <c r="C127" s="283">
        <v>34564</v>
      </c>
      <c r="D127" s="283">
        <v>25565</v>
      </c>
      <c r="E127" s="283">
        <v>34098</v>
      </c>
      <c r="F127" s="283">
        <v>25077</v>
      </c>
      <c r="G127" s="283">
        <v>466</v>
      </c>
      <c r="H127" s="283">
        <v>488</v>
      </c>
      <c r="I127" s="283">
        <v>-22</v>
      </c>
    </row>
    <row r="128" spans="1:9" x14ac:dyDescent="0.2">
      <c r="A128" s="149">
        <v>97</v>
      </c>
      <c r="B128" s="149" t="s">
        <v>599</v>
      </c>
      <c r="C128" s="283">
        <v>89542</v>
      </c>
      <c r="D128" s="283">
        <v>74802</v>
      </c>
      <c r="E128" s="283">
        <v>88645</v>
      </c>
      <c r="F128" s="283">
        <v>73796</v>
      </c>
      <c r="G128" s="283">
        <v>897</v>
      </c>
      <c r="H128" s="283">
        <v>1006</v>
      </c>
      <c r="I128" s="283">
        <v>-109</v>
      </c>
    </row>
    <row r="129" spans="1:9" x14ac:dyDescent="0.2">
      <c r="A129" s="149">
        <v>67</v>
      </c>
      <c r="B129" s="149" t="s">
        <v>600</v>
      </c>
      <c r="C129" s="283">
        <v>74547</v>
      </c>
      <c r="D129" s="283">
        <v>53069</v>
      </c>
      <c r="E129" s="283">
        <v>73640</v>
      </c>
      <c r="F129" s="283">
        <v>52490</v>
      </c>
      <c r="G129" s="283">
        <v>907</v>
      </c>
      <c r="H129" s="283">
        <v>579</v>
      </c>
      <c r="I129" s="283">
        <v>328</v>
      </c>
    </row>
    <row r="130" spans="1:9" x14ac:dyDescent="0.2">
      <c r="A130" s="149">
        <v>39</v>
      </c>
      <c r="B130" s="149" t="s">
        <v>399</v>
      </c>
      <c r="C130" s="283">
        <v>714748</v>
      </c>
      <c r="D130" s="283">
        <v>643651</v>
      </c>
      <c r="E130" s="283">
        <v>711969</v>
      </c>
      <c r="F130" s="283">
        <v>642048</v>
      </c>
      <c r="G130" s="283">
        <v>2779</v>
      </c>
      <c r="H130" s="283">
        <v>1603</v>
      </c>
      <c r="I130" s="283">
        <v>1176</v>
      </c>
    </row>
    <row r="131" spans="1:9" x14ac:dyDescent="0.2">
      <c r="A131" s="149">
        <v>120</v>
      </c>
      <c r="B131" s="149" t="s">
        <v>602</v>
      </c>
      <c r="C131" s="283">
        <v>418348</v>
      </c>
      <c r="D131" s="283">
        <v>349710</v>
      </c>
      <c r="E131" s="283">
        <v>414160</v>
      </c>
      <c r="F131" s="283">
        <v>346003</v>
      </c>
      <c r="G131" s="283">
        <v>4188</v>
      </c>
      <c r="H131" s="283">
        <v>3707</v>
      </c>
      <c r="I131" s="283">
        <v>481</v>
      </c>
    </row>
  </sheetData>
  <autoFilter ref="A6:I131">
    <sortState ref="A7:I131">
      <sortCondition ref="G6:G131"/>
    </sortState>
  </autoFilter>
  <mergeCells count="1">
    <mergeCell ref="H1:I1"/>
  </mergeCells>
  <hyperlinks>
    <hyperlink ref="H1:I1" location="Index!A1" display="Regresar al Índice"/>
  </hyperlinks>
  <pageMargins left="0.7" right="0.7" top="0.75" bottom="0.75" header="0.3" footer="0.3"/>
  <pageSetup paperSize="9"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FF0000"/>
  </sheetPr>
  <dimension ref="A1:I131"/>
  <sheetViews>
    <sheetView zoomScale="86" zoomScaleNormal="86" workbookViewId="0">
      <selection activeCell="A10" sqref="A10"/>
    </sheetView>
  </sheetViews>
  <sheetFormatPr baseColWidth="10" defaultColWidth="9.140625" defaultRowHeight="12.75" x14ac:dyDescent="0.2"/>
  <cols>
    <col min="1" max="1" width="40.7109375" style="149" customWidth="1"/>
    <col min="2" max="2" width="32.7109375" style="149" customWidth="1"/>
    <col min="3" max="3" width="9.85546875" style="149" bestFit="1" customWidth="1"/>
    <col min="4" max="4" width="9.7109375" style="149" bestFit="1" customWidth="1"/>
    <col min="5" max="5" width="9.28515625" style="149" bestFit="1" customWidth="1"/>
    <col min="6" max="6" width="9.140625" style="149" bestFit="1" customWidth="1"/>
    <col min="7" max="7" width="6.7109375" style="149" customWidth="1"/>
    <col min="8" max="8" width="11.7109375" style="149" customWidth="1"/>
    <col min="9" max="9" width="10.7109375" style="149" customWidth="1"/>
    <col min="10" max="11" width="9.140625" style="149"/>
    <col min="12" max="12" width="11.85546875" style="149" bestFit="1" customWidth="1"/>
    <col min="13" max="16384" width="9.140625" style="149"/>
  </cols>
  <sheetData>
    <row r="1" spans="1:9" ht="15" x14ac:dyDescent="0.25">
      <c r="A1" t="s">
        <v>1163</v>
      </c>
      <c r="B1" s="149" t="s">
        <v>129</v>
      </c>
      <c r="C1" s="149" t="s">
        <v>129</v>
      </c>
      <c r="D1" s="149" t="s">
        <v>129</v>
      </c>
      <c r="E1" s="149" t="s">
        <v>129</v>
      </c>
      <c r="F1" s="149" t="s">
        <v>129</v>
      </c>
      <c r="G1" s="149" t="s">
        <v>129</v>
      </c>
      <c r="H1" s="330" t="s">
        <v>133</v>
      </c>
      <c r="I1" s="330"/>
    </row>
    <row r="2" spans="1:9" x14ac:dyDescent="0.2">
      <c r="A2" s="149" t="s">
        <v>273</v>
      </c>
      <c r="B2" s="149" t="s">
        <v>129</v>
      </c>
      <c r="C2" s="149" t="s">
        <v>129</v>
      </c>
      <c r="D2" s="149" t="s">
        <v>129</v>
      </c>
      <c r="E2" s="149" t="s">
        <v>129</v>
      </c>
      <c r="F2" s="149" t="s">
        <v>129</v>
      </c>
      <c r="G2" s="149" t="s">
        <v>129</v>
      </c>
      <c r="H2" s="149" t="s">
        <v>129</v>
      </c>
    </row>
    <row r="3" spans="1:9" x14ac:dyDescent="0.2">
      <c r="A3" s="278"/>
    </row>
    <row r="6" spans="1:9" x14ac:dyDescent="0.2">
      <c r="A6" s="149" t="s">
        <v>922</v>
      </c>
      <c r="B6" s="149" t="s">
        <v>271</v>
      </c>
      <c r="C6" s="149" t="s">
        <v>923</v>
      </c>
      <c r="D6" s="149" t="s">
        <v>924</v>
      </c>
      <c r="E6" s="149" t="s">
        <v>925</v>
      </c>
      <c r="F6" s="149" t="s">
        <v>926</v>
      </c>
      <c r="G6" s="149" t="s">
        <v>226</v>
      </c>
      <c r="H6" s="149" t="s">
        <v>268</v>
      </c>
      <c r="I6" s="149" t="s">
        <v>269</v>
      </c>
    </row>
    <row r="7" spans="1:9" x14ac:dyDescent="0.2">
      <c r="A7" s="149">
        <v>121</v>
      </c>
      <c r="B7" s="149" t="s">
        <v>568</v>
      </c>
      <c r="C7" s="283">
        <v>7761</v>
      </c>
      <c r="D7" s="283">
        <v>2667</v>
      </c>
      <c r="E7" s="283">
        <v>8188</v>
      </c>
      <c r="F7" s="283">
        <v>2618</v>
      </c>
      <c r="G7" s="283">
        <v>-427</v>
      </c>
      <c r="H7" s="283">
        <v>49</v>
      </c>
      <c r="I7" s="283">
        <v>-476</v>
      </c>
    </row>
    <row r="8" spans="1:9" x14ac:dyDescent="0.2">
      <c r="A8" s="149">
        <v>66</v>
      </c>
      <c r="B8" s="149" t="s">
        <v>587</v>
      </c>
      <c r="C8" s="283">
        <v>4550</v>
      </c>
      <c r="D8" s="283">
        <v>3280</v>
      </c>
      <c r="E8" s="283">
        <v>4761</v>
      </c>
      <c r="F8" s="283">
        <v>3317</v>
      </c>
      <c r="G8" s="283">
        <v>-211</v>
      </c>
      <c r="H8" s="283">
        <v>-37</v>
      </c>
      <c r="I8" s="283">
        <v>-174</v>
      </c>
    </row>
    <row r="9" spans="1:9" x14ac:dyDescent="0.2">
      <c r="A9" s="149">
        <v>124</v>
      </c>
      <c r="B9" s="149" t="s">
        <v>583</v>
      </c>
      <c r="C9" s="283">
        <v>6702</v>
      </c>
      <c r="D9" s="283">
        <v>6137</v>
      </c>
      <c r="E9" s="283">
        <v>6883</v>
      </c>
      <c r="F9" s="283">
        <v>6275</v>
      </c>
      <c r="G9" s="283">
        <v>-181</v>
      </c>
      <c r="H9" s="283">
        <v>-138</v>
      </c>
      <c r="I9" s="283">
        <v>-43</v>
      </c>
    </row>
    <row r="10" spans="1:9" x14ac:dyDescent="0.2">
      <c r="A10" s="149">
        <v>70</v>
      </c>
      <c r="B10" s="149" t="s">
        <v>596</v>
      </c>
      <c r="C10" s="283">
        <v>51173</v>
      </c>
      <c r="D10" s="283">
        <v>41680</v>
      </c>
      <c r="E10" s="283">
        <v>51352</v>
      </c>
      <c r="F10" s="283">
        <v>41718</v>
      </c>
      <c r="G10" s="283">
        <v>-179</v>
      </c>
      <c r="H10" s="283">
        <v>-38</v>
      </c>
      <c r="I10" s="283">
        <v>-141</v>
      </c>
    </row>
    <row r="11" spans="1:9" x14ac:dyDescent="0.2">
      <c r="A11" s="149">
        <v>101</v>
      </c>
      <c r="B11" s="149" t="s">
        <v>557</v>
      </c>
      <c r="C11" s="283">
        <v>29642</v>
      </c>
      <c r="D11" s="283">
        <v>28435</v>
      </c>
      <c r="E11" s="283">
        <v>29816</v>
      </c>
      <c r="F11" s="283">
        <v>28482</v>
      </c>
      <c r="G11" s="283">
        <v>-174</v>
      </c>
      <c r="H11" s="283">
        <v>-47</v>
      </c>
      <c r="I11" s="283">
        <v>-127</v>
      </c>
    </row>
    <row r="12" spans="1:9" x14ac:dyDescent="0.2">
      <c r="A12" s="149">
        <v>106</v>
      </c>
      <c r="B12" s="149" t="s">
        <v>534</v>
      </c>
      <c r="C12" s="283">
        <v>3309</v>
      </c>
      <c r="D12" s="283">
        <v>992</v>
      </c>
      <c r="E12" s="283">
        <v>3482</v>
      </c>
      <c r="F12" s="283">
        <v>1022</v>
      </c>
      <c r="G12" s="283">
        <v>-173</v>
      </c>
      <c r="H12" s="283">
        <v>-30</v>
      </c>
      <c r="I12" s="283">
        <v>-143</v>
      </c>
    </row>
    <row r="13" spans="1:9" x14ac:dyDescent="0.2">
      <c r="A13" s="149">
        <v>98</v>
      </c>
      <c r="B13" s="149" t="s">
        <v>601</v>
      </c>
      <c r="C13" s="283">
        <v>114174</v>
      </c>
      <c r="D13" s="283">
        <v>97112</v>
      </c>
      <c r="E13" s="283">
        <v>114346</v>
      </c>
      <c r="F13" s="283">
        <v>97085</v>
      </c>
      <c r="G13" s="283">
        <v>-172</v>
      </c>
      <c r="H13" s="283">
        <v>27</v>
      </c>
      <c r="I13" s="283">
        <v>-199</v>
      </c>
    </row>
    <row r="14" spans="1:9" x14ac:dyDescent="0.2">
      <c r="A14" s="149">
        <v>123</v>
      </c>
      <c r="B14" s="149" t="s">
        <v>513</v>
      </c>
      <c r="C14" s="283">
        <v>2747</v>
      </c>
      <c r="D14" s="283">
        <v>2744</v>
      </c>
      <c r="E14" s="283">
        <v>2902</v>
      </c>
      <c r="F14" s="283">
        <v>2899</v>
      </c>
      <c r="G14" s="283">
        <v>-155</v>
      </c>
      <c r="H14" s="283">
        <v>-155</v>
      </c>
      <c r="I14" s="283">
        <v>0</v>
      </c>
    </row>
    <row r="15" spans="1:9" x14ac:dyDescent="0.2">
      <c r="A15" s="149">
        <v>82</v>
      </c>
      <c r="B15" s="149" t="s">
        <v>588</v>
      </c>
      <c r="C15" s="283">
        <v>4289</v>
      </c>
      <c r="D15" s="283">
        <v>2401</v>
      </c>
      <c r="E15" s="283">
        <v>4339</v>
      </c>
      <c r="F15" s="283">
        <v>2419</v>
      </c>
      <c r="G15" s="283">
        <v>-50</v>
      </c>
      <c r="H15" s="283">
        <v>-18</v>
      </c>
      <c r="I15" s="283">
        <v>-32</v>
      </c>
    </row>
    <row r="16" spans="1:9" x14ac:dyDescent="0.2">
      <c r="A16" s="149">
        <v>16</v>
      </c>
      <c r="B16" s="149" t="s">
        <v>486</v>
      </c>
      <c r="C16" s="283">
        <v>3003</v>
      </c>
      <c r="D16" s="283">
        <v>2861</v>
      </c>
      <c r="E16" s="283">
        <v>3035</v>
      </c>
      <c r="F16" s="283">
        <v>2879</v>
      </c>
      <c r="G16" s="283">
        <v>-32</v>
      </c>
      <c r="H16" s="283">
        <v>-18</v>
      </c>
      <c r="I16" s="283">
        <v>-14</v>
      </c>
    </row>
    <row r="17" spans="1:9" x14ac:dyDescent="0.2">
      <c r="A17" s="149">
        <v>51</v>
      </c>
      <c r="B17" s="149" t="s">
        <v>541</v>
      </c>
      <c r="C17" s="283">
        <v>1088</v>
      </c>
      <c r="D17" s="283">
        <v>1045</v>
      </c>
      <c r="E17" s="283">
        <v>1111</v>
      </c>
      <c r="F17" s="283">
        <v>1026</v>
      </c>
      <c r="G17" s="283">
        <v>-23</v>
      </c>
      <c r="H17" s="283">
        <v>19</v>
      </c>
      <c r="I17" s="283">
        <v>-42</v>
      </c>
    </row>
    <row r="18" spans="1:9" x14ac:dyDescent="0.2">
      <c r="A18" s="149">
        <v>114</v>
      </c>
      <c r="B18" s="149" t="s">
        <v>511</v>
      </c>
      <c r="C18" s="283">
        <v>1013</v>
      </c>
      <c r="D18" s="283">
        <v>870</v>
      </c>
      <c r="E18" s="283">
        <v>1029</v>
      </c>
      <c r="F18" s="283">
        <v>896</v>
      </c>
      <c r="G18" s="283">
        <v>-16</v>
      </c>
      <c r="H18" s="283">
        <v>-26</v>
      </c>
      <c r="I18" s="283">
        <v>10</v>
      </c>
    </row>
    <row r="19" spans="1:9" x14ac:dyDescent="0.2">
      <c r="A19" s="149">
        <v>76</v>
      </c>
      <c r="B19" s="149" t="s">
        <v>532</v>
      </c>
      <c r="C19" s="283">
        <v>307</v>
      </c>
      <c r="D19" s="283">
        <v>279</v>
      </c>
      <c r="E19" s="283">
        <v>318</v>
      </c>
      <c r="F19" s="283">
        <v>280</v>
      </c>
      <c r="G19" s="283">
        <v>-11</v>
      </c>
      <c r="H19" s="283">
        <v>-1</v>
      </c>
      <c r="I19" s="283">
        <v>-10</v>
      </c>
    </row>
    <row r="20" spans="1:9" x14ac:dyDescent="0.2">
      <c r="A20" s="149">
        <v>14</v>
      </c>
      <c r="B20" s="149" t="s">
        <v>485</v>
      </c>
      <c r="C20" s="283">
        <v>662</v>
      </c>
      <c r="D20" s="283">
        <v>365</v>
      </c>
      <c r="E20" s="283">
        <v>672</v>
      </c>
      <c r="F20" s="283">
        <v>375</v>
      </c>
      <c r="G20" s="283">
        <v>-10</v>
      </c>
      <c r="H20" s="283">
        <v>-10</v>
      </c>
      <c r="I20" s="283">
        <v>0</v>
      </c>
    </row>
    <row r="21" spans="1:9" x14ac:dyDescent="0.2">
      <c r="A21" s="149">
        <v>1</v>
      </c>
      <c r="B21" s="149" t="s">
        <v>521</v>
      </c>
      <c r="C21" s="283">
        <v>4836</v>
      </c>
      <c r="D21" s="283">
        <v>4530</v>
      </c>
      <c r="E21" s="283">
        <v>4844</v>
      </c>
      <c r="F21" s="283">
        <v>4539</v>
      </c>
      <c r="G21" s="283">
        <v>-8</v>
      </c>
      <c r="H21" s="283">
        <v>-9</v>
      </c>
      <c r="I21" s="283">
        <v>1</v>
      </c>
    </row>
    <row r="22" spans="1:9" x14ac:dyDescent="0.2">
      <c r="A22" s="149">
        <v>84</v>
      </c>
      <c r="B22" s="149" t="s">
        <v>523</v>
      </c>
      <c r="C22" s="283">
        <v>378</v>
      </c>
      <c r="D22" s="283">
        <v>323</v>
      </c>
      <c r="E22" s="283">
        <v>386</v>
      </c>
      <c r="F22" s="283">
        <v>323</v>
      </c>
      <c r="G22" s="283">
        <v>-8</v>
      </c>
      <c r="H22" s="283">
        <v>0</v>
      </c>
      <c r="I22" s="283">
        <v>-8</v>
      </c>
    </row>
    <row r="23" spans="1:9" x14ac:dyDescent="0.2">
      <c r="A23" s="149">
        <v>28</v>
      </c>
      <c r="B23" s="149" t="s">
        <v>491</v>
      </c>
      <c r="C23" s="283">
        <v>73</v>
      </c>
      <c r="D23" s="283">
        <v>27</v>
      </c>
      <c r="E23" s="283">
        <v>79</v>
      </c>
      <c r="F23" s="283">
        <v>29</v>
      </c>
      <c r="G23" s="283">
        <v>-6</v>
      </c>
      <c r="H23" s="283">
        <v>-2</v>
      </c>
      <c r="I23" s="283">
        <v>-4</v>
      </c>
    </row>
    <row r="24" spans="1:9" x14ac:dyDescent="0.2">
      <c r="A24" s="149">
        <v>99</v>
      </c>
      <c r="B24" s="149" t="s">
        <v>517</v>
      </c>
      <c r="C24" s="283">
        <v>955</v>
      </c>
      <c r="D24" s="283">
        <v>534</v>
      </c>
      <c r="E24" s="283">
        <v>961</v>
      </c>
      <c r="F24" s="283">
        <v>512</v>
      </c>
      <c r="G24" s="283">
        <v>-6</v>
      </c>
      <c r="H24" s="283">
        <v>22</v>
      </c>
      <c r="I24" s="283">
        <v>-28</v>
      </c>
    </row>
    <row r="25" spans="1:9" x14ac:dyDescent="0.2">
      <c r="A25" s="149">
        <v>122</v>
      </c>
      <c r="B25" s="149" t="s">
        <v>545</v>
      </c>
      <c r="C25" s="283">
        <v>45</v>
      </c>
      <c r="D25" s="283">
        <v>40</v>
      </c>
      <c r="E25" s="283">
        <v>50</v>
      </c>
      <c r="F25" s="283">
        <v>41</v>
      </c>
      <c r="G25" s="283">
        <v>-5</v>
      </c>
      <c r="H25" s="283">
        <v>-1</v>
      </c>
      <c r="I25" s="283">
        <v>-4</v>
      </c>
    </row>
    <row r="26" spans="1:9" x14ac:dyDescent="0.2">
      <c r="A26" s="149">
        <v>19</v>
      </c>
      <c r="B26" s="149" t="s">
        <v>528</v>
      </c>
      <c r="C26" s="283">
        <v>720</v>
      </c>
      <c r="D26" s="283">
        <v>552</v>
      </c>
      <c r="E26" s="283">
        <v>725</v>
      </c>
      <c r="F26" s="283">
        <v>547</v>
      </c>
      <c r="G26" s="283">
        <v>-5</v>
      </c>
      <c r="H26" s="283">
        <v>5</v>
      </c>
      <c r="I26" s="283">
        <v>-10</v>
      </c>
    </row>
    <row r="27" spans="1:9" x14ac:dyDescent="0.2">
      <c r="A27" s="149">
        <v>90</v>
      </c>
      <c r="B27" s="149" t="s">
        <v>524</v>
      </c>
      <c r="C27" s="283">
        <v>116</v>
      </c>
      <c r="D27" s="283">
        <v>112</v>
      </c>
      <c r="E27" s="283">
        <v>121</v>
      </c>
      <c r="F27" s="283">
        <v>116</v>
      </c>
      <c r="G27" s="283">
        <v>-5</v>
      </c>
      <c r="H27" s="283">
        <v>-4</v>
      </c>
      <c r="I27" s="283">
        <v>-1</v>
      </c>
    </row>
    <row r="28" spans="1:9" x14ac:dyDescent="0.2">
      <c r="A28" s="149">
        <v>52</v>
      </c>
      <c r="B28" s="149" t="s">
        <v>549</v>
      </c>
      <c r="C28" s="283">
        <v>94</v>
      </c>
      <c r="D28" s="283">
        <v>93</v>
      </c>
      <c r="E28" s="283">
        <v>98</v>
      </c>
      <c r="F28" s="283">
        <v>97</v>
      </c>
      <c r="G28" s="283">
        <v>-4</v>
      </c>
      <c r="H28" s="283">
        <v>-4</v>
      </c>
      <c r="I28" s="283">
        <v>0</v>
      </c>
    </row>
    <row r="29" spans="1:9" x14ac:dyDescent="0.2">
      <c r="A29" s="149">
        <v>110</v>
      </c>
      <c r="B29" s="149" t="s">
        <v>569</v>
      </c>
      <c r="C29" s="283">
        <v>513</v>
      </c>
      <c r="D29" s="283">
        <v>477</v>
      </c>
      <c r="E29" s="283">
        <v>516</v>
      </c>
      <c r="F29" s="283">
        <v>473</v>
      </c>
      <c r="G29" s="283">
        <v>-3</v>
      </c>
      <c r="H29" s="283">
        <v>4</v>
      </c>
      <c r="I29" s="283">
        <v>-7</v>
      </c>
    </row>
    <row r="30" spans="1:9" x14ac:dyDescent="0.2">
      <c r="A30" s="149">
        <v>38</v>
      </c>
      <c r="B30" s="149" t="s">
        <v>531</v>
      </c>
      <c r="C30" s="283">
        <v>147</v>
      </c>
      <c r="D30" s="283">
        <v>115</v>
      </c>
      <c r="E30" s="283">
        <v>150</v>
      </c>
      <c r="F30" s="283">
        <v>118</v>
      </c>
      <c r="G30" s="283">
        <v>-3</v>
      </c>
      <c r="H30" s="283">
        <v>-3</v>
      </c>
      <c r="I30" s="283">
        <v>0</v>
      </c>
    </row>
    <row r="31" spans="1:9" x14ac:dyDescent="0.2">
      <c r="A31" s="149">
        <v>55</v>
      </c>
      <c r="B31" s="149" t="s">
        <v>530</v>
      </c>
      <c r="C31" s="283">
        <v>897</v>
      </c>
      <c r="D31" s="283">
        <v>836</v>
      </c>
      <c r="E31" s="283">
        <v>900</v>
      </c>
      <c r="F31" s="283">
        <v>852</v>
      </c>
      <c r="G31" s="283">
        <v>-3</v>
      </c>
      <c r="H31" s="283">
        <v>-16</v>
      </c>
      <c r="I31" s="283">
        <v>13</v>
      </c>
    </row>
    <row r="32" spans="1:9" x14ac:dyDescent="0.2">
      <c r="A32" s="149">
        <v>88</v>
      </c>
      <c r="B32" s="149" t="s">
        <v>554</v>
      </c>
      <c r="C32" s="283">
        <v>989</v>
      </c>
      <c r="D32" s="283">
        <v>941</v>
      </c>
      <c r="E32" s="283">
        <v>992</v>
      </c>
      <c r="F32" s="283">
        <v>941</v>
      </c>
      <c r="G32" s="283">
        <v>-3</v>
      </c>
      <c r="H32" s="283">
        <v>0</v>
      </c>
      <c r="I32" s="283">
        <v>-3</v>
      </c>
    </row>
    <row r="33" spans="1:9" x14ac:dyDescent="0.2">
      <c r="A33" s="149">
        <v>105</v>
      </c>
      <c r="B33" s="149" t="s">
        <v>566</v>
      </c>
      <c r="C33" s="283">
        <v>1922</v>
      </c>
      <c r="D33" s="283">
        <v>1710</v>
      </c>
      <c r="E33" s="283">
        <v>1924</v>
      </c>
      <c r="F33" s="283">
        <v>1708</v>
      </c>
      <c r="G33" s="283">
        <v>-2</v>
      </c>
      <c r="H33" s="283">
        <v>2</v>
      </c>
      <c r="I33" s="283">
        <v>-4</v>
      </c>
    </row>
    <row r="34" spans="1:9" x14ac:dyDescent="0.2">
      <c r="A34" s="149">
        <v>115</v>
      </c>
      <c r="B34" s="149" t="s">
        <v>514</v>
      </c>
      <c r="C34" s="283">
        <v>34</v>
      </c>
      <c r="D34" s="283">
        <v>34</v>
      </c>
      <c r="E34" s="283">
        <v>36</v>
      </c>
      <c r="F34" s="283">
        <v>36</v>
      </c>
      <c r="G34" s="283">
        <v>-2</v>
      </c>
      <c r="H34" s="283">
        <v>-2</v>
      </c>
      <c r="I34" s="283">
        <v>0</v>
      </c>
    </row>
    <row r="35" spans="1:9" x14ac:dyDescent="0.2">
      <c r="A35" s="149">
        <v>32</v>
      </c>
      <c r="B35" s="149" t="s">
        <v>489</v>
      </c>
      <c r="C35" s="283">
        <v>143</v>
      </c>
      <c r="D35" s="283">
        <v>122</v>
      </c>
      <c r="E35" s="283">
        <v>145</v>
      </c>
      <c r="F35" s="283">
        <v>125</v>
      </c>
      <c r="G35" s="283">
        <v>-2</v>
      </c>
      <c r="H35" s="283">
        <v>-3</v>
      </c>
      <c r="I35" s="283">
        <v>1</v>
      </c>
    </row>
    <row r="36" spans="1:9" x14ac:dyDescent="0.2">
      <c r="A36" s="149">
        <v>68</v>
      </c>
      <c r="B36" s="149" t="s">
        <v>567</v>
      </c>
      <c r="C36" s="283">
        <v>117</v>
      </c>
      <c r="D36" s="283">
        <v>110</v>
      </c>
      <c r="E36" s="283">
        <v>119</v>
      </c>
      <c r="F36" s="283">
        <v>113</v>
      </c>
      <c r="G36" s="283">
        <v>-2</v>
      </c>
      <c r="H36" s="283">
        <v>-3</v>
      </c>
      <c r="I36" s="283">
        <v>1</v>
      </c>
    </row>
    <row r="37" spans="1:9" x14ac:dyDescent="0.2">
      <c r="A37" s="149">
        <v>72</v>
      </c>
      <c r="B37" s="149" t="s">
        <v>503</v>
      </c>
      <c r="C37" s="283">
        <v>80</v>
      </c>
      <c r="D37" s="283">
        <v>77</v>
      </c>
      <c r="E37" s="283">
        <v>82</v>
      </c>
      <c r="F37" s="283">
        <v>79</v>
      </c>
      <c r="G37" s="283">
        <v>-2</v>
      </c>
      <c r="H37" s="283">
        <v>-2</v>
      </c>
      <c r="I37" s="283">
        <v>0</v>
      </c>
    </row>
    <row r="38" spans="1:9" x14ac:dyDescent="0.2">
      <c r="A38" s="149">
        <v>75</v>
      </c>
      <c r="B38" s="149" t="s">
        <v>482</v>
      </c>
      <c r="C38" s="283">
        <v>28</v>
      </c>
      <c r="D38" s="283">
        <v>27</v>
      </c>
      <c r="E38" s="283">
        <v>30</v>
      </c>
      <c r="F38" s="283">
        <v>29</v>
      </c>
      <c r="G38" s="283">
        <v>-2</v>
      </c>
      <c r="H38" s="283">
        <v>-2</v>
      </c>
      <c r="I38" s="283">
        <v>0</v>
      </c>
    </row>
    <row r="39" spans="1:9" x14ac:dyDescent="0.2">
      <c r="A39" s="149">
        <v>91</v>
      </c>
      <c r="B39" s="149" t="s">
        <v>574</v>
      </c>
      <c r="C39" s="283">
        <v>1749</v>
      </c>
      <c r="D39" s="283">
        <v>1632</v>
      </c>
      <c r="E39" s="283">
        <v>1751</v>
      </c>
      <c r="F39" s="283">
        <v>1637</v>
      </c>
      <c r="G39" s="283">
        <v>-2</v>
      </c>
      <c r="H39" s="283">
        <v>-5</v>
      </c>
      <c r="I39" s="283">
        <v>3</v>
      </c>
    </row>
    <row r="40" spans="1:9" x14ac:dyDescent="0.2">
      <c r="A40" s="149">
        <v>125</v>
      </c>
      <c r="B40" s="149" t="s">
        <v>526</v>
      </c>
      <c r="C40" s="283">
        <v>650</v>
      </c>
      <c r="D40" s="283">
        <v>583</v>
      </c>
      <c r="E40" s="283">
        <v>651</v>
      </c>
      <c r="F40" s="283">
        <v>581</v>
      </c>
      <c r="G40" s="283">
        <v>-1</v>
      </c>
      <c r="H40" s="283">
        <v>2</v>
      </c>
      <c r="I40" s="283">
        <v>-3</v>
      </c>
    </row>
    <row r="41" spans="1:9" x14ac:dyDescent="0.2">
      <c r="A41" s="149">
        <v>13</v>
      </c>
      <c r="B41" s="149" t="s">
        <v>561</v>
      </c>
      <c r="C41" s="283">
        <v>8824</v>
      </c>
      <c r="D41" s="283">
        <v>7200</v>
      </c>
      <c r="E41" s="283">
        <v>8825</v>
      </c>
      <c r="F41" s="283">
        <v>7210</v>
      </c>
      <c r="G41" s="283">
        <v>-1</v>
      </c>
      <c r="H41" s="283">
        <v>-10</v>
      </c>
      <c r="I41" s="283">
        <v>9</v>
      </c>
    </row>
    <row r="42" spans="1:9" x14ac:dyDescent="0.2">
      <c r="A42" s="149">
        <v>25</v>
      </c>
      <c r="B42" s="149" t="s">
        <v>573</v>
      </c>
      <c r="C42" s="283">
        <v>573</v>
      </c>
      <c r="D42" s="283">
        <v>507</v>
      </c>
      <c r="E42" s="283">
        <v>574</v>
      </c>
      <c r="F42" s="283">
        <v>509</v>
      </c>
      <c r="G42" s="283">
        <v>-1</v>
      </c>
      <c r="H42" s="283">
        <v>-2</v>
      </c>
      <c r="I42" s="283">
        <v>1</v>
      </c>
    </row>
    <row r="43" spans="1:9" x14ac:dyDescent="0.2">
      <c r="A43" s="149">
        <v>49</v>
      </c>
      <c r="B43" s="149" t="s">
        <v>499</v>
      </c>
      <c r="C43" s="283">
        <v>48</v>
      </c>
      <c r="D43" s="283">
        <v>46</v>
      </c>
      <c r="E43" s="283">
        <v>49</v>
      </c>
      <c r="F43" s="283">
        <v>47</v>
      </c>
      <c r="G43" s="283">
        <v>-1</v>
      </c>
      <c r="H43" s="283">
        <v>-1</v>
      </c>
      <c r="I43" s="283">
        <v>0</v>
      </c>
    </row>
    <row r="44" spans="1:9" x14ac:dyDescent="0.2">
      <c r="A44" s="149">
        <v>57</v>
      </c>
      <c r="B44" s="149" t="s">
        <v>540</v>
      </c>
      <c r="C44" s="283">
        <v>60</v>
      </c>
      <c r="D44" s="283">
        <v>56</v>
      </c>
      <c r="E44" s="283">
        <v>61</v>
      </c>
      <c r="F44" s="283">
        <v>57</v>
      </c>
      <c r="G44" s="283">
        <v>-1</v>
      </c>
      <c r="H44" s="283">
        <v>-1</v>
      </c>
      <c r="I44" s="283">
        <v>0</v>
      </c>
    </row>
    <row r="45" spans="1:9" x14ac:dyDescent="0.2">
      <c r="A45" s="149">
        <v>58</v>
      </c>
      <c r="B45" s="149" t="s">
        <v>519</v>
      </c>
      <c r="C45" s="283">
        <v>498</v>
      </c>
      <c r="D45" s="283">
        <v>479</v>
      </c>
      <c r="E45" s="283">
        <v>499</v>
      </c>
      <c r="F45" s="283">
        <v>477</v>
      </c>
      <c r="G45" s="283">
        <v>-1</v>
      </c>
      <c r="H45" s="283">
        <v>2</v>
      </c>
      <c r="I45" s="283">
        <v>-3</v>
      </c>
    </row>
    <row r="46" spans="1:9" x14ac:dyDescent="0.2">
      <c r="A46" s="149">
        <v>71</v>
      </c>
      <c r="B46" s="149" t="s">
        <v>539</v>
      </c>
      <c r="C46" s="283">
        <v>29</v>
      </c>
      <c r="D46" s="283">
        <v>23</v>
      </c>
      <c r="E46" s="283">
        <v>30</v>
      </c>
      <c r="F46" s="283">
        <v>24</v>
      </c>
      <c r="G46" s="283">
        <v>-1</v>
      </c>
      <c r="H46" s="283">
        <v>-1</v>
      </c>
      <c r="I46" s="283">
        <v>0</v>
      </c>
    </row>
    <row r="47" spans="1:9" x14ac:dyDescent="0.2">
      <c r="A47" s="149">
        <v>104</v>
      </c>
      <c r="B47" s="149" t="s">
        <v>527</v>
      </c>
      <c r="C47" s="283">
        <v>48</v>
      </c>
      <c r="D47" s="283">
        <v>40</v>
      </c>
      <c r="E47" s="283">
        <v>48</v>
      </c>
      <c r="F47" s="283">
        <v>40</v>
      </c>
      <c r="G47" s="283">
        <v>0</v>
      </c>
      <c r="H47" s="283">
        <v>0</v>
      </c>
      <c r="I47" s="283">
        <v>0</v>
      </c>
    </row>
    <row r="48" spans="1:9" x14ac:dyDescent="0.2">
      <c r="A48" s="149">
        <v>117</v>
      </c>
      <c r="B48" s="149" t="s">
        <v>488</v>
      </c>
      <c r="C48" s="283">
        <v>13</v>
      </c>
      <c r="D48" s="283">
        <v>13</v>
      </c>
      <c r="E48" s="283">
        <v>13</v>
      </c>
      <c r="F48" s="283">
        <v>13</v>
      </c>
      <c r="G48" s="283">
        <v>0</v>
      </c>
      <c r="H48" s="283">
        <v>0</v>
      </c>
      <c r="I48" s="283">
        <v>0</v>
      </c>
    </row>
    <row r="49" spans="1:9" x14ac:dyDescent="0.2">
      <c r="A49" s="149">
        <v>27</v>
      </c>
      <c r="B49" s="149" t="s">
        <v>562</v>
      </c>
      <c r="C49" s="283">
        <v>25</v>
      </c>
      <c r="D49" s="283">
        <v>25</v>
      </c>
      <c r="E49" s="283">
        <v>25</v>
      </c>
      <c r="F49" s="283">
        <v>25</v>
      </c>
      <c r="G49" s="283">
        <v>0</v>
      </c>
      <c r="H49" s="283">
        <v>0</v>
      </c>
      <c r="I49" s="283">
        <v>0</v>
      </c>
    </row>
    <row r="50" spans="1:9" x14ac:dyDescent="0.2">
      <c r="A50" s="149">
        <v>31</v>
      </c>
      <c r="B50" s="149" t="s">
        <v>546</v>
      </c>
      <c r="C50" s="283">
        <v>1</v>
      </c>
      <c r="D50" s="283">
        <v>1</v>
      </c>
      <c r="E50" s="283">
        <v>1</v>
      </c>
      <c r="F50" s="283">
        <v>1</v>
      </c>
      <c r="G50" s="283">
        <v>0</v>
      </c>
      <c r="H50" s="283">
        <v>0</v>
      </c>
      <c r="I50" s="283">
        <v>0</v>
      </c>
    </row>
    <row r="51" spans="1:9" x14ac:dyDescent="0.2">
      <c r="A51" s="149">
        <v>34</v>
      </c>
      <c r="B51" s="149" t="s">
        <v>493</v>
      </c>
      <c r="C51" s="283">
        <v>4</v>
      </c>
      <c r="D51" s="283">
        <v>4</v>
      </c>
      <c r="E51" s="283">
        <v>4</v>
      </c>
      <c r="F51" s="283">
        <v>4</v>
      </c>
      <c r="G51" s="283">
        <v>0</v>
      </c>
      <c r="H51" s="283">
        <v>0</v>
      </c>
      <c r="I51" s="283">
        <v>0</v>
      </c>
    </row>
    <row r="52" spans="1:9" x14ac:dyDescent="0.2">
      <c r="A52" s="149">
        <v>41</v>
      </c>
      <c r="B52" s="149" t="s">
        <v>542</v>
      </c>
      <c r="C52" s="283">
        <v>86</v>
      </c>
      <c r="D52" s="283">
        <v>85</v>
      </c>
      <c r="E52" s="283">
        <v>86</v>
      </c>
      <c r="F52" s="283">
        <v>85</v>
      </c>
      <c r="G52" s="283">
        <v>0</v>
      </c>
      <c r="H52" s="283">
        <v>0</v>
      </c>
      <c r="I52" s="283">
        <v>0</v>
      </c>
    </row>
    <row r="53" spans="1:9" x14ac:dyDescent="0.2">
      <c r="A53" s="149">
        <v>56</v>
      </c>
      <c r="B53" s="149" t="s">
        <v>506</v>
      </c>
      <c r="C53" s="283">
        <v>1</v>
      </c>
      <c r="D53" s="283">
        <v>1</v>
      </c>
      <c r="E53" s="283">
        <v>1</v>
      </c>
      <c r="F53" s="283">
        <v>1</v>
      </c>
      <c r="G53" s="283">
        <v>0</v>
      </c>
      <c r="H53" s="283">
        <v>0</v>
      </c>
      <c r="I53" s="283">
        <v>0</v>
      </c>
    </row>
    <row r="54" spans="1:9" x14ac:dyDescent="0.2">
      <c r="A54" s="149">
        <v>60</v>
      </c>
      <c r="B54" s="149" t="s">
        <v>500</v>
      </c>
      <c r="C54" s="283">
        <v>13</v>
      </c>
      <c r="D54" s="283">
        <v>12</v>
      </c>
      <c r="E54" s="283">
        <v>13</v>
      </c>
      <c r="F54" s="283">
        <v>12</v>
      </c>
      <c r="G54" s="283">
        <v>0</v>
      </c>
      <c r="H54" s="283">
        <v>0</v>
      </c>
      <c r="I54" s="283">
        <v>0</v>
      </c>
    </row>
    <row r="55" spans="1:9" x14ac:dyDescent="0.2">
      <c r="A55" s="149">
        <v>62</v>
      </c>
      <c r="B55" s="149" t="s">
        <v>501</v>
      </c>
      <c r="C55" s="283">
        <v>33</v>
      </c>
      <c r="D55" s="283">
        <v>32</v>
      </c>
      <c r="E55" s="283">
        <v>33</v>
      </c>
      <c r="F55" s="283">
        <v>32</v>
      </c>
      <c r="G55" s="283">
        <v>0</v>
      </c>
      <c r="H55" s="283">
        <v>0</v>
      </c>
      <c r="I55" s="283">
        <v>0</v>
      </c>
    </row>
    <row r="56" spans="1:9" x14ac:dyDescent="0.2">
      <c r="A56" s="149">
        <v>69</v>
      </c>
      <c r="B56" s="149" t="s">
        <v>548</v>
      </c>
      <c r="C56" s="283">
        <v>10</v>
      </c>
      <c r="D56" s="283">
        <v>10</v>
      </c>
      <c r="E56" s="283">
        <v>10</v>
      </c>
      <c r="F56" s="283">
        <v>10</v>
      </c>
      <c r="G56" s="283">
        <v>0</v>
      </c>
      <c r="H56" s="283">
        <v>0</v>
      </c>
      <c r="I56" s="283">
        <v>0</v>
      </c>
    </row>
    <row r="57" spans="1:9" x14ac:dyDescent="0.2">
      <c r="A57" s="149">
        <v>89</v>
      </c>
      <c r="B57" s="149" t="s">
        <v>508</v>
      </c>
      <c r="C57" s="283">
        <v>39</v>
      </c>
      <c r="D57" s="283">
        <v>34</v>
      </c>
      <c r="E57" s="283">
        <v>39</v>
      </c>
      <c r="F57" s="283">
        <v>34</v>
      </c>
      <c r="G57" s="283">
        <v>0</v>
      </c>
      <c r="H57" s="283">
        <v>0</v>
      </c>
      <c r="I57" s="283">
        <v>0</v>
      </c>
    </row>
    <row r="58" spans="1:9" x14ac:dyDescent="0.2">
      <c r="A58" s="149">
        <v>10</v>
      </c>
      <c r="B58" s="149" t="s">
        <v>484</v>
      </c>
      <c r="C58" s="283">
        <v>63</v>
      </c>
      <c r="D58" s="283">
        <v>51</v>
      </c>
      <c r="E58" s="283">
        <v>62</v>
      </c>
      <c r="F58" s="283">
        <v>50</v>
      </c>
      <c r="G58" s="283">
        <v>1</v>
      </c>
      <c r="H58" s="283">
        <v>1</v>
      </c>
      <c r="I58" s="283">
        <v>0</v>
      </c>
    </row>
    <row r="59" spans="1:9" x14ac:dyDescent="0.2">
      <c r="A59" s="149">
        <v>20</v>
      </c>
      <c r="B59" s="149" t="s">
        <v>570</v>
      </c>
      <c r="C59" s="283">
        <v>254</v>
      </c>
      <c r="D59" s="283">
        <v>216</v>
      </c>
      <c r="E59" s="283">
        <v>253</v>
      </c>
      <c r="F59" s="283">
        <v>214</v>
      </c>
      <c r="G59" s="283">
        <v>1</v>
      </c>
      <c r="H59" s="283">
        <v>2</v>
      </c>
      <c r="I59" s="283">
        <v>-1</v>
      </c>
    </row>
    <row r="60" spans="1:9" x14ac:dyDescent="0.2">
      <c r="A60" s="149">
        <v>4</v>
      </c>
      <c r="B60" s="149" t="s">
        <v>518</v>
      </c>
      <c r="C60" s="283">
        <v>38</v>
      </c>
      <c r="D60" s="283">
        <v>36</v>
      </c>
      <c r="E60" s="283">
        <v>37</v>
      </c>
      <c r="F60" s="283">
        <v>35</v>
      </c>
      <c r="G60" s="283">
        <v>1</v>
      </c>
      <c r="H60" s="283">
        <v>1</v>
      </c>
      <c r="I60" s="283">
        <v>0</v>
      </c>
    </row>
    <row r="61" spans="1:9" x14ac:dyDescent="0.2">
      <c r="A61" s="149">
        <v>103</v>
      </c>
      <c r="B61" s="149" t="s">
        <v>552</v>
      </c>
      <c r="C61" s="283">
        <v>431</v>
      </c>
      <c r="D61" s="283">
        <v>398</v>
      </c>
      <c r="E61" s="283">
        <v>429</v>
      </c>
      <c r="F61" s="283">
        <v>401</v>
      </c>
      <c r="G61" s="283">
        <v>2</v>
      </c>
      <c r="H61" s="283">
        <v>-3</v>
      </c>
      <c r="I61" s="283">
        <v>5</v>
      </c>
    </row>
    <row r="62" spans="1:9" x14ac:dyDescent="0.2">
      <c r="A62" s="149">
        <v>26</v>
      </c>
      <c r="B62" s="149" t="s">
        <v>520</v>
      </c>
      <c r="C62" s="283">
        <v>117</v>
      </c>
      <c r="D62" s="283">
        <v>100</v>
      </c>
      <c r="E62" s="283">
        <v>115</v>
      </c>
      <c r="F62" s="283">
        <v>98</v>
      </c>
      <c r="G62" s="283">
        <v>2</v>
      </c>
      <c r="H62" s="283">
        <v>2</v>
      </c>
      <c r="I62" s="283">
        <v>0</v>
      </c>
    </row>
    <row r="63" spans="1:9" x14ac:dyDescent="0.2">
      <c r="A63" s="149">
        <v>54</v>
      </c>
      <c r="B63" s="149" t="s">
        <v>495</v>
      </c>
      <c r="C63" s="283">
        <v>154</v>
      </c>
      <c r="D63" s="283">
        <v>153</v>
      </c>
      <c r="E63" s="283">
        <v>152</v>
      </c>
      <c r="F63" s="283">
        <v>151</v>
      </c>
      <c r="G63" s="283">
        <v>2</v>
      </c>
      <c r="H63" s="283">
        <v>2</v>
      </c>
      <c r="I63" s="283">
        <v>0</v>
      </c>
    </row>
    <row r="64" spans="1:9" x14ac:dyDescent="0.2">
      <c r="A64" s="149">
        <v>74</v>
      </c>
      <c r="B64" s="149" t="s">
        <v>544</v>
      </c>
      <c r="C64" s="283">
        <v>800</v>
      </c>
      <c r="D64" s="283">
        <v>766</v>
      </c>
      <c r="E64" s="283">
        <v>798</v>
      </c>
      <c r="F64" s="283">
        <v>765</v>
      </c>
      <c r="G64" s="283">
        <v>2</v>
      </c>
      <c r="H64" s="283">
        <v>1</v>
      </c>
      <c r="I64" s="283">
        <v>1</v>
      </c>
    </row>
    <row r="65" spans="1:9" x14ac:dyDescent="0.2">
      <c r="A65" s="149">
        <v>81</v>
      </c>
      <c r="B65" s="149" t="s">
        <v>505</v>
      </c>
      <c r="C65" s="283">
        <v>13</v>
      </c>
      <c r="D65" s="283">
        <v>1</v>
      </c>
      <c r="E65" s="283">
        <v>11</v>
      </c>
      <c r="F65" s="283">
        <v>1</v>
      </c>
      <c r="G65" s="283">
        <v>2</v>
      </c>
      <c r="H65" s="283">
        <v>0</v>
      </c>
      <c r="I65" s="283">
        <v>2</v>
      </c>
    </row>
    <row r="66" spans="1:9" x14ac:dyDescent="0.2">
      <c r="A66" s="149">
        <v>11</v>
      </c>
      <c r="B66" s="149" t="s">
        <v>535</v>
      </c>
      <c r="C66" s="283">
        <v>16</v>
      </c>
      <c r="D66" s="283">
        <v>13</v>
      </c>
      <c r="E66" s="283">
        <v>13</v>
      </c>
      <c r="F66" s="283">
        <v>13</v>
      </c>
      <c r="G66" s="283">
        <v>3</v>
      </c>
      <c r="H66" s="283">
        <v>0</v>
      </c>
      <c r="I66" s="283">
        <v>3</v>
      </c>
    </row>
    <row r="67" spans="1:9" x14ac:dyDescent="0.2">
      <c r="A67" s="149">
        <v>40</v>
      </c>
      <c r="B67" s="149" t="s">
        <v>498</v>
      </c>
      <c r="C67" s="283">
        <v>210</v>
      </c>
      <c r="D67" s="283">
        <v>111</v>
      </c>
      <c r="E67" s="283">
        <v>207</v>
      </c>
      <c r="F67" s="283">
        <v>109</v>
      </c>
      <c r="G67" s="283">
        <v>3</v>
      </c>
      <c r="H67" s="283">
        <v>2</v>
      </c>
      <c r="I67" s="283">
        <v>1</v>
      </c>
    </row>
    <row r="68" spans="1:9" x14ac:dyDescent="0.2">
      <c r="A68" s="149">
        <v>80</v>
      </c>
      <c r="B68" s="149" t="s">
        <v>555</v>
      </c>
      <c r="C68" s="283">
        <v>70</v>
      </c>
      <c r="D68" s="283">
        <v>54</v>
      </c>
      <c r="E68" s="283">
        <v>67</v>
      </c>
      <c r="F68" s="283">
        <v>52</v>
      </c>
      <c r="G68" s="283">
        <v>3</v>
      </c>
      <c r="H68" s="283">
        <v>2</v>
      </c>
      <c r="I68" s="283">
        <v>1</v>
      </c>
    </row>
    <row r="69" spans="1:9" x14ac:dyDescent="0.2">
      <c r="A69" s="149">
        <v>29</v>
      </c>
      <c r="B69" s="149" t="s">
        <v>564</v>
      </c>
      <c r="C69" s="283">
        <v>186</v>
      </c>
      <c r="D69" s="283">
        <v>144</v>
      </c>
      <c r="E69" s="283">
        <v>182</v>
      </c>
      <c r="F69" s="283">
        <v>139</v>
      </c>
      <c r="G69" s="283">
        <v>4</v>
      </c>
      <c r="H69" s="283">
        <v>5</v>
      </c>
      <c r="I69" s="283">
        <v>-1</v>
      </c>
    </row>
    <row r="70" spans="1:9" x14ac:dyDescent="0.2">
      <c r="A70" s="149">
        <v>43</v>
      </c>
      <c r="B70" s="149" t="s">
        <v>584</v>
      </c>
      <c r="C70" s="283">
        <v>2714</v>
      </c>
      <c r="D70" s="283">
        <v>1416</v>
      </c>
      <c r="E70" s="283">
        <v>2710</v>
      </c>
      <c r="F70" s="283">
        <v>1439</v>
      </c>
      <c r="G70" s="283">
        <v>4</v>
      </c>
      <c r="H70" s="283">
        <v>-23</v>
      </c>
      <c r="I70" s="283">
        <v>27</v>
      </c>
    </row>
    <row r="71" spans="1:9" x14ac:dyDescent="0.2">
      <c r="A71" s="149">
        <v>61</v>
      </c>
      <c r="B71" s="149" t="s">
        <v>558</v>
      </c>
      <c r="C71" s="283">
        <v>187</v>
      </c>
      <c r="D71" s="283">
        <v>183</v>
      </c>
      <c r="E71" s="283">
        <v>183</v>
      </c>
      <c r="F71" s="283">
        <v>179</v>
      </c>
      <c r="G71" s="283">
        <v>4</v>
      </c>
      <c r="H71" s="283">
        <v>4</v>
      </c>
      <c r="I71" s="283">
        <v>0</v>
      </c>
    </row>
    <row r="72" spans="1:9" x14ac:dyDescent="0.2">
      <c r="A72" s="149">
        <v>102</v>
      </c>
      <c r="B72" s="149" t="s">
        <v>553</v>
      </c>
      <c r="C72" s="283">
        <v>947</v>
      </c>
      <c r="D72" s="283">
        <v>405</v>
      </c>
      <c r="E72" s="283">
        <v>942</v>
      </c>
      <c r="F72" s="283">
        <v>394</v>
      </c>
      <c r="G72" s="283">
        <v>5</v>
      </c>
      <c r="H72" s="283">
        <v>11</v>
      </c>
      <c r="I72" s="283">
        <v>-6</v>
      </c>
    </row>
    <row r="73" spans="1:9" x14ac:dyDescent="0.2">
      <c r="A73" s="149">
        <v>45</v>
      </c>
      <c r="B73" s="149" t="s">
        <v>572</v>
      </c>
      <c r="C73" s="283">
        <v>486</v>
      </c>
      <c r="D73" s="283">
        <v>476</v>
      </c>
      <c r="E73" s="283">
        <v>481</v>
      </c>
      <c r="F73" s="283">
        <v>477</v>
      </c>
      <c r="G73" s="283">
        <v>5</v>
      </c>
      <c r="H73" s="283">
        <v>-1</v>
      </c>
      <c r="I73" s="283">
        <v>6</v>
      </c>
    </row>
    <row r="74" spans="1:9" x14ac:dyDescent="0.2">
      <c r="A74" s="149">
        <v>12</v>
      </c>
      <c r="B74" s="149" t="s">
        <v>556</v>
      </c>
      <c r="C74" s="283">
        <v>79</v>
      </c>
      <c r="D74" s="283">
        <v>76</v>
      </c>
      <c r="E74" s="283">
        <v>73</v>
      </c>
      <c r="F74" s="283">
        <v>71</v>
      </c>
      <c r="G74" s="283">
        <v>6</v>
      </c>
      <c r="H74" s="283">
        <v>5</v>
      </c>
      <c r="I74" s="283">
        <v>1</v>
      </c>
    </row>
    <row r="75" spans="1:9" x14ac:dyDescent="0.2">
      <c r="A75" s="149">
        <v>107</v>
      </c>
      <c r="B75" s="149" t="s">
        <v>559</v>
      </c>
      <c r="C75" s="283">
        <v>337</v>
      </c>
      <c r="D75" s="283">
        <v>94</v>
      </c>
      <c r="E75" s="283">
        <v>329</v>
      </c>
      <c r="F75" s="283">
        <v>93</v>
      </c>
      <c r="G75" s="283">
        <v>8</v>
      </c>
      <c r="H75" s="283">
        <v>1</v>
      </c>
      <c r="I75" s="283">
        <v>7</v>
      </c>
    </row>
    <row r="76" spans="1:9" x14ac:dyDescent="0.2">
      <c r="A76" s="149">
        <v>17</v>
      </c>
      <c r="B76" s="149" t="s">
        <v>487</v>
      </c>
      <c r="C76" s="283">
        <v>372</v>
      </c>
      <c r="D76" s="283">
        <v>310</v>
      </c>
      <c r="E76" s="283">
        <v>363</v>
      </c>
      <c r="F76" s="283">
        <v>308</v>
      </c>
      <c r="G76" s="283">
        <v>9</v>
      </c>
      <c r="H76" s="283">
        <v>2</v>
      </c>
      <c r="I76" s="283">
        <v>7</v>
      </c>
    </row>
    <row r="77" spans="1:9" x14ac:dyDescent="0.2">
      <c r="A77" s="149">
        <v>33</v>
      </c>
      <c r="B77" s="149" t="s">
        <v>492</v>
      </c>
      <c r="C77" s="283">
        <v>733</v>
      </c>
      <c r="D77" s="283">
        <v>707</v>
      </c>
      <c r="E77" s="283">
        <v>724</v>
      </c>
      <c r="F77" s="283">
        <v>696</v>
      </c>
      <c r="G77" s="283">
        <v>9</v>
      </c>
      <c r="H77" s="283">
        <v>11</v>
      </c>
      <c r="I77" s="283">
        <v>-2</v>
      </c>
    </row>
    <row r="78" spans="1:9" x14ac:dyDescent="0.2">
      <c r="A78" s="149">
        <v>59</v>
      </c>
      <c r="B78" s="149" t="s">
        <v>529</v>
      </c>
      <c r="C78" s="283">
        <v>917</v>
      </c>
      <c r="D78" s="283">
        <v>786</v>
      </c>
      <c r="E78" s="283">
        <v>908</v>
      </c>
      <c r="F78" s="283">
        <v>784</v>
      </c>
      <c r="G78" s="283">
        <v>9</v>
      </c>
      <c r="H78" s="283">
        <v>2</v>
      </c>
      <c r="I78" s="283">
        <v>7</v>
      </c>
    </row>
    <row r="79" spans="1:9" x14ac:dyDescent="0.2">
      <c r="A79" s="149">
        <v>65</v>
      </c>
      <c r="B79" s="149" t="s">
        <v>522</v>
      </c>
      <c r="C79" s="283">
        <v>406</v>
      </c>
      <c r="D79" s="283">
        <v>370</v>
      </c>
      <c r="E79" s="283">
        <v>396</v>
      </c>
      <c r="F79" s="283">
        <v>360</v>
      </c>
      <c r="G79" s="283">
        <v>10</v>
      </c>
      <c r="H79" s="283">
        <v>10</v>
      </c>
      <c r="I79" s="283">
        <v>0</v>
      </c>
    </row>
    <row r="80" spans="1:9" x14ac:dyDescent="0.2">
      <c r="A80" s="149">
        <v>96</v>
      </c>
      <c r="B80" s="149" t="s">
        <v>560</v>
      </c>
      <c r="C80" s="283">
        <v>557</v>
      </c>
      <c r="D80" s="283">
        <v>468</v>
      </c>
      <c r="E80" s="283">
        <v>547</v>
      </c>
      <c r="F80" s="283">
        <v>464</v>
      </c>
      <c r="G80" s="283">
        <v>10</v>
      </c>
      <c r="H80" s="283">
        <v>4</v>
      </c>
      <c r="I80" s="283">
        <v>6</v>
      </c>
    </row>
    <row r="81" spans="1:9" x14ac:dyDescent="0.2">
      <c r="A81" s="149">
        <v>42</v>
      </c>
      <c r="B81" s="149" t="s">
        <v>525</v>
      </c>
      <c r="C81" s="283">
        <v>306</v>
      </c>
      <c r="D81" s="283">
        <v>292</v>
      </c>
      <c r="E81" s="283">
        <v>295</v>
      </c>
      <c r="F81" s="283">
        <v>282</v>
      </c>
      <c r="G81" s="283">
        <v>11</v>
      </c>
      <c r="H81" s="283">
        <v>10</v>
      </c>
      <c r="I81" s="283">
        <v>1</v>
      </c>
    </row>
    <row r="82" spans="1:9" x14ac:dyDescent="0.2">
      <c r="A82" s="149">
        <v>116</v>
      </c>
      <c r="B82" s="149" t="s">
        <v>516</v>
      </c>
      <c r="C82" s="283">
        <v>755</v>
      </c>
      <c r="D82" s="283">
        <v>685</v>
      </c>
      <c r="E82" s="283">
        <v>743</v>
      </c>
      <c r="F82" s="283">
        <v>679</v>
      </c>
      <c r="G82" s="283">
        <v>12</v>
      </c>
      <c r="H82" s="283">
        <v>6</v>
      </c>
      <c r="I82" s="283">
        <v>6</v>
      </c>
    </row>
    <row r="83" spans="1:9" x14ac:dyDescent="0.2">
      <c r="A83" s="149">
        <v>5</v>
      </c>
      <c r="B83" s="149" t="s">
        <v>536</v>
      </c>
      <c r="C83" s="283">
        <v>1525</v>
      </c>
      <c r="D83" s="283">
        <v>1431</v>
      </c>
      <c r="E83" s="283">
        <v>1513</v>
      </c>
      <c r="F83" s="283">
        <v>1417</v>
      </c>
      <c r="G83" s="283">
        <v>12</v>
      </c>
      <c r="H83" s="283">
        <v>14</v>
      </c>
      <c r="I83" s="283">
        <v>-2</v>
      </c>
    </row>
    <row r="84" spans="1:9" x14ac:dyDescent="0.2">
      <c r="A84" s="149">
        <v>109</v>
      </c>
      <c r="B84" s="149" t="s">
        <v>577</v>
      </c>
      <c r="C84" s="283">
        <v>1273</v>
      </c>
      <c r="D84" s="283">
        <v>1268</v>
      </c>
      <c r="E84" s="283">
        <v>1260</v>
      </c>
      <c r="F84" s="283">
        <v>1254</v>
      </c>
      <c r="G84" s="283">
        <v>13</v>
      </c>
      <c r="H84" s="283">
        <v>14</v>
      </c>
      <c r="I84" s="283">
        <v>-1</v>
      </c>
    </row>
    <row r="85" spans="1:9" x14ac:dyDescent="0.2">
      <c r="A85" s="149">
        <v>2</v>
      </c>
      <c r="B85" s="149" t="s">
        <v>579</v>
      </c>
      <c r="C85" s="283">
        <v>5197</v>
      </c>
      <c r="D85" s="283">
        <v>4511</v>
      </c>
      <c r="E85" s="283">
        <v>5184</v>
      </c>
      <c r="F85" s="283">
        <v>4465</v>
      </c>
      <c r="G85" s="283">
        <v>13</v>
      </c>
      <c r="H85" s="283">
        <v>46</v>
      </c>
      <c r="I85" s="283">
        <v>-33</v>
      </c>
    </row>
    <row r="86" spans="1:9" x14ac:dyDescent="0.2">
      <c r="A86" s="149">
        <v>44</v>
      </c>
      <c r="B86" s="149" t="s">
        <v>585</v>
      </c>
      <c r="C86" s="283">
        <v>3985</v>
      </c>
      <c r="D86" s="283">
        <v>3876</v>
      </c>
      <c r="E86" s="283">
        <v>3972</v>
      </c>
      <c r="F86" s="283">
        <v>3867</v>
      </c>
      <c r="G86" s="283">
        <v>13</v>
      </c>
      <c r="H86" s="283">
        <v>9</v>
      </c>
      <c r="I86" s="283">
        <v>4</v>
      </c>
    </row>
    <row r="87" spans="1:9" x14ac:dyDescent="0.2">
      <c r="A87" s="149">
        <v>78</v>
      </c>
      <c r="B87" s="149" t="s">
        <v>550</v>
      </c>
      <c r="C87" s="283">
        <v>3786</v>
      </c>
      <c r="D87" s="283">
        <v>3733</v>
      </c>
      <c r="E87" s="283">
        <v>3773</v>
      </c>
      <c r="F87" s="283">
        <v>3719</v>
      </c>
      <c r="G87" s="283">
        <v>13</v>
      </c>
      <c r="H87" s="283">
        <v>14</v>
      </c>
      <c r="I87" s="283">
        <v>-1</v>
      </c>
    </row>
    <row r="88" spans="1:9" x14ac:dyDescent="0.2">
      <c r="A88" s="149">
        <v>87</v>
      </c>
      <c r="B88" s="149" t="s">
        <v>507</v>
      </c>
      <c r="C88" s="283">
        <v>706</v>
      </c>
      <c r="D88" s="283">
        <v>674</v>
      </c>
      <c r="E88" s="283">
        <v>693</v>
      </c>
      <c r="F88" s="283">
        <v>665</v>
      </c>
      <c r="G88" s="283">
        <v>13</v>
      </c>
      <c r="H88" s="283">
        <v>9</v>
      </c>
      <c r="I88" s="283">
        <v>4</v>
      </c>
    </row>
    <row r="89" spans="1:9" x14ac:dyDescent="0.2">
      <c r="A89" s="149">
        <v>112</v>
      </c>
      <c r="B89" s="149" t="s">
        <v>510</v>
      </c>
      <c r="C89" s="283">
        <v>336</v>
      </c>
      <c r="D89" s="283">
        <v>327</v>
      </c>
      <c r="E89" s="283">
        <v>322</v>
      </c>
      <c r="F89" s="283">
        <v>313</v>
      </c>
      <c r="G89" s="283">
        <v>14</v>
      </c>
      <c r="H89" s="283">
        <v>14</v>
      </c>
      <c r="I89" s="283">
        <v>0</v>
      </c>
    </row>
    <row r="90" spans="1:9" x14ac:dyDescent="0.2">
      <c r="A90" s="149">
        <v>7</v>
      </c>
      <c r="B90" s="149" t="s">
        <v>565</v>
      </c>
      <c r="C90" s="283">
        <v>94</v>
      </c>
      <c r="D90" s="283">
        <v>83</v>
      </c>
      <c r="E90" s="283">
        <v>80</v>
      </c>
      <c r="F90" s="283">
        <v>80</v>
      </c>
      <c r="G90" s="283">
        <v>14</v>
      </c>
      <c r="H90" s="283">
        <v>3</v>
      </c>
      <c r="I90" s="283">
        <v>11</v>
      </c>
    </row>
    <row r="91" spans="1:9" x14ac:dyDescent="0.2">
      <c r="A91" s="149">
        <v>37</v>
      </c>
      <c r="B91" s="149" t="s">
        <v>494</v>
      </c>
      <c r="C91" s="283">
        <v>2512</v>
      </c>
      <c r="D91" s="283">
        <v>2027</v>
      </c>
      <c r="E91" s="283">
        <v>2496</v>
      </c>
      <c r="F91" s="283">
        <v>2026</v>
      </c>
      <c r="G91" s="283">
        <v>16</v>
      </c>
      <c r="H91" s="283">
        <v>1</v>
      </c>
      <c r="I91" s="283">
        <v>15</v>
      </c>
    </row>
    <row r="92" spans="1:9" x14ac:dyDescent="0.2">
      <c r="A92" s="149">
        <v>47</v>
      </c>
      <c r="B92" s="149" t="s">
        <v>563</v>
      </c>
      <c r="C92" s="283">
        <v>1317</v>
      </c>
      <c r="D92" s="283">
        <v>1270</v>
      </c>
      <c r="E92" s="283">
        <v>1301</v>
      </c>
      <c r="F92" s="283">
        <v>1251</v>
      </c>
      <c r="G92" s="283">
        <v>16</v>
      </c>
      <c r="H92" s="283">
        <v>19</v>
      </c>
      <c r="I92" s="283">
        <v>-3</v>
      </c>
    </row>
    <row r="93" spans="1:9" x14ac:dyDescent="0.2">
      <c r="A93" s="149">
        <v>113</v>
      </c>
      <c r="B93" s="149" t="s">
        <v>547</v>
      </c>
      <c r="C93" s="283">
        <v>4435</v>
      </c>
      <c r="D93" s="283">
        <v>1420</v>
      </c>
      <c r="E93" s="283">
        <v>4418</v>
      </c>
      <c r="F93" s="283">
        <v>1390</v>
      </c>
      <c r="G93" s="283">
        <v>17</v>
      </c>
      <c r="H93" s="283">
        <v>30</v>
      </c>
      <c r="I93" s="283">
        <v>-13</v>
      </c>
    </row>
    <row r="94" spans="1:9" x14ac:dyDescent="0.2">
      <c r="A94" s="149">
        <v>24</v>
      </c>
      <c r="B94" s="149" t="s">
        <v>481</v>
      </c>
      <c r="C94" s="283">
        <v>2248</v>
      </c>
      <c r="D94" s="283">
        <v>2125</v>
      </c>
      <c r="E94" s="283">
        <v>2231</v>
      </c>
      <c r="F94" s="283">
        <v>2115</v>
      </c>
      <c r="G94" s="283">
        <v>17</v>
      </c>
      <c r="H94" s="283">
        <v>10</v>
      </c>
      <c r="I94" s="283">
        <v>7</v>
      </c>
    </row>
    <row r="95" spans="1:9" x14ac:dyDescent="0.2">
      <c r="A95" s="149">
        <v>48</v>
      </c>
      <c r="B95" s="149" t="s">
        <v>479</v>
      </c>
      <c r="C95" s="283">
        <v>1788</v>
      </c>
      <c r="D95" s="283">
        <v>1782</v>
      </c>
      <c r="E95" s="283">
        <v>1769</v>
      </c>
      <c r="F95" s="283">
        <v>1764</v>
      </c>
      <c r="G95" s="283">
        <v>19</v>
      </c>
      <c r="H95" s="283">
        <v>18</v>
      </c>
      <c r="I95" s="283">
        <v>1</v>
      </c>
    </row>
    <row r="96" spans="1:9" x14ac:dyDescent="0.2">
      <c r="A96" s="149">
        <v>64</v>
      </c>
      <c r="B96" s="149" t="s">
        <v>502</v>
      </c>
      <c r="C96" s="283">
        <v>429</v>
      </c>
      <c r="D96" s="283">
        <v>376</v>
      </c>
      <c r="E96" s="283">
        <v>407</v>
      </c>
      <c r="F96" s="283">
        <v>355</v>
      </c>
      <c r="G96" s="283">
        <v>22</v>
      </c>
      <c r="H96" s="283">
        <v>21</v>
      </c>
      <c r="I96" s="283">
        <v>1</v>
      </c>
    </row>
    <row r="97" spans="1:9" x14ac:dyDescent="0.2">
      <c r="A97" s="149">
        <v>36</v>
      </c>
      <c r="B97" s="149" t="s">
        <v>497</v>
      </c>
      <c r="C97" s="283">
        <v>652</v>
      </c>
      <c r="D97" s="283">
        <v>641</v>
      </c>
      <c r="E97" s="283">
        <v>629</v>
      </c>
      <c r="F97" s="283">
        <v>619</v>
      </c>
      <c r="G97" s="283">
        <v>23</v>
      </c>
      <c r="H97" s="283">
        <v>22</v>
      </c>
      <c r="I97" s="283">
        <v>1</v>
      </c>
    </row>
    <row r="98" spans="1:9" x14ac:dyDescent="0.2">
      <c r="A98" s="149">
        <v>6</v>
      </c>
      <c r="B98" s="149" t="s">
        <v>578</v>
      </c>
      <c r="C98" s="283">
        <v>6121</v>
      </c>
      <c r="D98" s="283">
        <v>5684</v>
      </c>
      <c r="E98" s="283">
        <v>6097</v>
      </c>
      <c r="F98" s="283">
        <v>5650</v>
      </c>
      <c r="G98" s="283">
        <v>24</v>
      </c>
      <c r="H98" s="283">
        <v>34</v>
      </c>
      <c r="I98" s="283">
        <v>-10</v>
      </c>
    </row>
    <row r="99" spans="1:9" x14ac:dyDescent="0.2">
      <c r="A99" s="149">
        <v>118</v>
      </c>
      <c r="B99" s="149" t="s">
        <v>575</v>
      </c>
      <c r="C99" s="283">
        <v>712</v>
      </c>
      <c r="D99" s="283">
        <v>529</v>
      </c>
      <c r="E99" s="283">
        <v>687</v>
      </c>
      <c r="F99" s="283">
        <v>520</v>
      </c>
      <c r="G99" s="283">
        <v>25</v>
      </c>
      <c r="H99" s="283">
        <v>9</v>
      </c>
      <c r="I99" s="283">
        <v>16</v>
      </c>
    </row>
    <row r="100" spans="1:9" x14ac:dyDescent="0.2">
      <c r="A100" s="149">
        <v>46</v>
      </c>
      <c r="B100" s="149" t="s">
        <v>538</v>
      </c>
      <c r="C100" s="283">
        <v>2554</v>
      </c>
      <c r="D100" s="283">
        <v>2485</v>
      </c>
      <c r="E100" s="283">
        <v>2529</v>
      </c>
      <c r="F100" s="283">
        <v>2458</v>
      </c>
      <c r="G100" s="283">
        <v>25</v>
      </c>
      <c r="H100" s="283">
        <v>27</v>
      </c>
      <c r="I100" s="283">
        <v>-2</v>
      </c>
    </row>
    <row r="101" spans="1:9" x14ac:dyDescent="0.2">
      <c r="A101" s="149">
        <v>50</v>
      </c>
      <c r="B101" s="149" t="s">
        <v>593</v>
      </c>
      <c r="C101" s="283">
        <v>8326</v>
      </c>
      <c r="D101" s="283">
        <v>3683</v>
      </c>
      <c r="E101" s="283">
        <v>8300</v>
      </c>
      <c r="F101" s="283">
        <v>3530</v>
      </c>
      <c r="G101" s="283">
        <v>26</v>
      </c>
      <c r="H101" s="283">
        <v>153</v>
      </c>
      <c r="I101" s="283">
        <v>-127</v>
      </c>
    </row>
    <row r="102" spans="1:9" x14ac:dyDescent="0.2">
      <c r="A102" s="149">
        <v>111</v>
      </c>
      <c r="B102" s="149" t="s">
        <v>509</v>
      </c>
      <c r="C102" s="283">
        <v>1826</v>
      </c>
      <c r="D102" s="283">
        <v>1801</v>
      </c>
      <c r="E102" s="283">
        <v>1789</v>
      </c>
      <c r="F102" s="283">
        <v>1769</v>
      </c>
      <c r="G102" s="283">
        <v>37</v>
      </c>
      <c r="H102" s="283">
        <v>32</v>
      </c>
      <c r="I102" s="283">
        <v>5</v>
      </c>
    </row>
    <row r="103" spans="1:9" x14ac:dyDescent="0.2">
      <c r="A103" s="149">
        <v>3</v>
      </c>
      <c r="B103" s="149" t="s">
        <v>589</v>
      </c>
      <c r="C103" s="283">
        <v>1448</v>
      </c>
      <c r="D103" s="283">
        <v>1134</v>
      </c>
      <c r="E103" s="283">
        <v>1411</v>
      </c>
      <c r="F103" s="283">
        <v>1055</v>
      </c>
      <c r="G103" s="283">
        <v>37</v>
      </c>
      <c r="H103" s="283">
        <v>79</v>
      </c>
      <c r="I103" s="283">
        <v>-42</v>
      </c>
    </row>
    <row r="104" spans="1:9" x14ac:dyDescent="0.2">
      <c r="A104" s="149">
        <v>77</v>
      </c>
      <c r="B104" s="149" t="s">
        <v>581</v>
      </c>
      <c r="C104" s="283">
        <v>1018</v>
      </c>
      <c r="D104" s="283">
        <v>869</v>
      </c>
      <c r="E104" s="283">
        <v>978</v>
      </c>
      <c r="F104" s="283">
        <v>857</v>
      </c>
      <c r="G104" s="283">
        <v>40</v>
      </c>
      <c r="H104" s="283">
        <v>12</v>
      </c>
      <c r="I104" s="283">
        <v>28</v>
      </c>
    </row>
    <row r="105" spans="1:9" x14ac:dyDescent="0.2">
      <c r="A105" s="149">
        <v>22</v>
      </c>
      <c r="B105" s="149" t="s">
        <v>490</v>
      </c>
      <c r="C105" s="283">
        <v>2453</v>
      </c>
      <c r="D105" s="283">
        <v>1868</v>
      </c>
      <c r="E105" s="283">
        <v>2405</v>
      </c>
      <c r="F105" s="283">
        <v>1852</v>
      </c>
      <c r="G105" s="283">
        <v>48</v>
      </c>
      <c r="H105" s="283">
        <v>16</v>
      </c>
      <c r="I105" s="283">
        <v>32</v>
      </c>
    </row>
    <row r="106" spans="1:9" x14ac:dyDescent="0.2">
      <c r="A106" s="149">
        <v>79</v>
      </c>
      <c r="B106" s="149" t="s">
        <v>480</v>
      </c>
      <c r="C106" s="283">
        <v>1172</v>
      </c>
      <c r="D106" s="283">
        <v>863</v>
      </c>
      <c r="E106" s="283">
        <v>1124</v>
      </c>
      <c r="F106" s="283">
        <v>822</v>
      </c>
      <c r="G106" s="283">
        <v>48</v>
      </c>
      <c r="H106" s="283">
        <v>41</v>
      </c>
      <c r="I106" s="283">
        <v>7</v>
      </c>
    </row>
    <row r="107" spans="1:9" x14ac:dyDescent="0.2">
      <c r="A107" s="149">
        <v>94</v>
      </c>
      <c r="B107" s="149" t="s">
        <v>533</v>
      </c>
      <c r="C107" s="283">
        <v>5769</v>
      </c>
      <c r="D107" s="283">
        <v>3278</v>
      </c>
      <c r="E107" s="283">
        <v>5712</v>
      </c>
      <c r="F107" s="283">
        <v>3268</v>
      </c>
      <c r="G107" s="283">
        <v>57</v>
      </c>
      <c r="H107" s="283">
        <v>10</v>
      </c>
      <c r="I107" s="283">
        <v>47</v>
      </c>
    </row>
    <row r="108" spans="1:9" x14ac:dyDescent="0.2">
      <c r="A108" s="149">
        <v>92</v>
      </c>
      <c r="B108" s="149" t="s">
        <v>551</v>
      </c>
      <c r="C108" s="283">
        <v>530</v>
      </c>
      <c r="D108" s="283">
        <v>238</v>
      </c>
      <c r="E108" s="283">
        <v>466</v>
      </c>
      <c r="F108" s="283">
        <v>242</v>
      </c>
      <c r="G108" s="283">
        <v>64</v>
      </c>
      <c r="H108" s="283">
        <v>-4</v>
      </c>
      <c r="I108" s="283">
        <v>68</v>
      </c>
    </row>
    <row r="109" spans="1:9" x14ac:dyDescent="0.2">
      <c r="A109" s="149">
        <v>18</v>
      </c>
      <c r="B109" s="149" t="s">
        <v>594</v>
      </c>
      <c r="C109" s="283">
        <v>4749</v>
      </c>
      <c r="D109" s="283">
        <v>4170</v>
      </c>
      <c r="E109" s="283">
        <v>4682</v>
      </c>
      <c r="F109" s="283">
        <v>4138</v>
      </c>
      <c r="G109" s="283">
        <v>67</v>
      </c>
      <c r="H109" s="283">
        <v>32</v>
      </c>
      <c r="I109" s="283">
        <v>35</v>
      </c>
    </row>
    <row r="110" spans="1:9" x14ac:dyDescent="0.2">
      <c r="A110" s="149">
        <v>8</v>
      </c>
      <c r="B110" s="149" t="s">
        <v>576</v>
      </c>
      <c r="C110" s="283">
        <v>10988</v>
      </c>
      <c r="D110" s="283">
        <v>10322</v>
      </c>
      <c r="E110" s="283">
        <v>10909</v>
      </c>
      <c r="F110" s="283">
        <v>10249</v>
      </c>
      <c r="G110" s="283">
        <v>79</v>
      </c>
      <c r="H110" s="283">
        <v>73</v>
      </c>
      <c r="I110" s="283">
        <v>6</v>
      </c>
    </row>
    <row r="111" spans="1:9" x14ac:dyDescent="0.2">
      <c r="A111" s="149">
        <v>30</v>
      </c>
      <c r="B111" s="149" t="s">
        <v>592</v>
      </c>
      <c r="C111" s="283">
        <v>5704</v>
      </c>
      <c r="D111" s="283">
        <v>4672</v>
      </c>
      <c r="E111" s="283">
        <v>5622</v>
      </c>
      <c r="F111" s="283">
        <v>4633</v>
      </c>
      <c r="G111" s="283">
        <v>82</v>
      </c>
      <c r="H111" s="283">
        <v>39</v>
      </c>
      <c r="I111" s="283">
        <v>43</v>
      </c>
    </row>
    <row r="112" spans="1:9" x14ac:dyDescent="0.2">
      <c r="A112" s="149">
        <v>100</v>
      </c>
      <c r="B112" s="149" t="s">
        <v>537</v>
      </c>
      <c r="C112" s="283">
        <v>985</v>
      </c>
      <c r="D112" s="283">
        <v>866</v>
      </c>
      <c r="E112" s="283">
        <v>902</v>
      </c>
      <c r="F112" s="283">
        <v>825</v>
      </c>
      <c r="G112" s="283">
        <v>83</v>
      </c>
      <c r="H112" s="283">
        <v>41</v>
      </c>
      <c r="I112" s="283">
        <v>42</v>
      </c>
    </row>
    <row r="113" spans="1:9" x14ac:dyDescent="0.2">
      <c r="A113" s="149">
        <v>86</v>
      </c>
      <c r="B113" s="149" t="s">
        <v>582</v>
      </c>
      <c r="C113" s="283">
        <v>2375</v>
      </c>
      <c r="D113" s="283">
        <v>1178</v>
      </c>
      <c r="E113" s="283">
        <v>2289</v>
      </c>
      <c r="F113" s="283">
        <v>1154</v>
      </c>
      <c r="G113" s="283">
        <v>86</v>
      </c>
      <c r="H113" s="283">
        <v>24</v>
      </c>
      <c r="I113" s="283">
        <v>62</v>
      </c>
    </row>
    <row r="114" spans="1:9" x14ac:dyDescent="0.2">
      <c r="A114" s="149">
        <v>35</v>
      </c>
      <c r="B114" s="149" t="s">
        <v>496</v>
      </c>
      <c r="C114" s="283">
        <v>3239</v>
      </c>
      <c r="D114" s="283">
        <v>3162</v>
      </c>
      <c r="E114" s="283">
        <v>3122</v>
      </c>
      <c r="F114" s="283">
        <v>3046</v>
      </c>
      <c r="G114" s="283">
        <v>117</v>
      </c>
      <c r="H114" s="283">
        <v>116</v>
      </c>
      <c r="I114" s="283">
        <v>1</v>
      </c>
    </row>
    <row r="115" spans="1:9" x14ac:dyDescent="0.2">
      <c r="A115" s="149">
        <v>95</v>
      </c>
      <c r="B115" s="149" t="s">
        <v>543</v>
      </c>
      <c r="C115" s="283">
        <v>632</v>
      </c>
      <c r="D115" s="283">
        <v>283</v>
      </c>
      <c r="E115" s="283">
        <v>506</v>
      </c>
      <c r="F115" s="283">
        <v>285</v>
      </c>
      <c r="G115" s="283">
        <v>126</v>
      </c>
      <c r="H115" s="283">
        <v>-2</v>
      </c>
      <c r="I115" s="283">
        <v>128</v>
      </c>
    </row>
    <row r="116" spans="1:9" x14ac:dyDescent="0.2">
      <c r="A116" s="149">
        <v>83</v>
      </c>
      <c r="B116" s="149" t="s">
        <v>591</v>
      </c>
      <c r="C116" s="283">
        <v>14055</v>
      </c>
      <c r="D116" s="283">
        <v>10784</v>
      </c>
      <c r="E116" s="283">
        <v>13886</v>
      </c>
      <c r="F116" s="283">
        <v>10684</v>
      </c>
      <c r="G116" s="283">
        <v>169</v>
      </c>
      <c r="H116" s="283">
        <v>100</v>
      </c>
      <c r="I116" s="283">
        <v>69</v>
      </c>
    </row>
    <row r="117" spans="1:9" x14ac:dyDescent="0.2">
      <c r="A117" s="149">
        <v>9</v>
      </c>
      <c r="B117" s="149" t="s">
        <v>483</v>
      </c>
      <c r="C117" s="283">
        <v>1366</v>
      </c>
      <c r="D117" s="283">
        <v>1160</v>
      </c>
      <c r="E117" s="283">
        <v>1197</v>
      </c>
      <c r="F117" s="283">
        <v>1028</v>
      </c>
      <c r="G117" s="283">
        <v>169</v>
      </c>
      <c r="H117" s="283">
        <v>132</v>
      </c>
      <c r="I117" s="283">
        <v>37</v>
      </c>
    </row>
    <row r="118" spans="1:9" x14ac:dyDescent="0.2">
      <c r="A118" s="149">
        <v>63</v>
      </c>
      <c r="B118" s="149" t="s">
        <v>595</v>
      </c>
      <c r="C118" s="283">
        <v>23262</v>
      </c>
      <c r="D118" s="283">
        <v>20840</v>
      </c>
      <c r="E118" s="283">
        <v>23081</v>
      </c>
      <c r="F118" s="283">
        <v>20483</v>
      </c>
      <c r="G118" s="283">
        <v>181</v>
      </c>
      <c r="H118" s="283">
        <v>357</v>
      </c>
      <c r="I118" s="283">
        <v>-176</v>
      </c>
    </row>
    <row r="119" spans="1:9" x14ac:dyDescent="0.2">
      <c r="A119" s="149">
        <v>73</v>
      </c>
      <c r="B119" s="149" t="s">
        <v>504</v>
      </c>
      <c r="C119" s="283">
        <v>13475</v>
      </c>
      <c r="D119" s="283">
        <v>13154</v>
      </c>
      <c r="E119" s="283">
        <v>13280</v>
      </c>
      <c r="F119" s="283">
        <v>13006</v>
      </c>
      <c r="G119" s="283">
        <v>195</v>
      </c>
      <c r="H119" s="283">
        <v>148</v>
      </c>
      <c r="I119" s="283">
        <v>47</v>
      </c>
    </row>
    <row r="120" spans="1:9" x14ac:dyDescent="0.2">
      <c r="A120" s="149">
        <v>21</v>
      </c>
      <c r="B120" s="149" t="s">
        <v>571</v>
      </c>
      <c r="C120" s="283">
        <v>2725</v>
      </c>
      <c r="D120" s="283">
        <v>2312</v>
      </c>
      <c r="E120" s="283">
        <v>2524</v>
      </c>
      <c r="F120" s="283">
        <v>2037</v>
      </c>
      <c r="G120" s="283">
        <v>201</v>
      </c>
      <c r="H120" s="283">
        <v>275</v>
      </c>
      <c r="I120" s="283">
        <v>-74</v>
      </c>
    </row>
    <row r="121" spans="1:9" x14ac:dyDescent="0.2">
      <c r="A121" s="149">
        <v>119</v>
      </c>
      <c r="B121" s="149" t="s">
        <v>512</v>
      </c>
      <c r="C121" s="283">
        <v>3242</v>
      </c>
      <c r="D121" s="283">
        <v>1547</v>
      </c>
      <c r="E121" s="283">
        <v>3012</v>
      </c>
      <c r="F121" s="283">
        <v>1515</v>
      </c>
      <c r="G121" s="283">
        <v>230</v>
      </c>
      <c r="H121" s="283">
        <v>32</v>
      </c>
      <c r="I121" s="283">
        <v>198</v>
      </c>
    </row>
    <row r="122" spans="1:9" x14ac:dyDescent="0.2">
      <c r="A122" s="149">
        <v>108</v>
      </c>
      <c r="B122" s="149" t="s">
        <v>515</v>
      </c>
      <c r="C122" s="283">
        <v>3547</v>
      </c>
      <c r="D122" s="283">
        <v>1860</v>
      </c>
      <c r="E122" s="283">
        <v>3295</v>
      </c>
      <c r="F122" s="283">
        <v>1837</v>
      </c>
      <c r="G122" s="283">
        <v>252</v>
      </c>
      <c r="H122" s="283">
        <v>23</v>
      </c>
      <c r="I122" s="283">
        <v>229</v>
      </c>
    </row>
    <row r="123" spans="1:9" x14ac:dyDescent="0.2">
      <c r="A123" s="149">
        <v>23</v>
      </c>
      <c r="B123" s="149" t="s">
        <v>598</v>
      </c>
      <c r="C123" s="283">
        <v>34831</v>
      </c>
      <c r="D123" s="283">
        <v>21948</v>
      </c>
      <c r="E123" s="283">
        <v>34545</v>
      </c>
      <c r="F123" s="283">
        <v>21854</v>
      </c>
      <c r="G123" s="283">
        <v>286</v>
      </c>
      <c r="H123" s="283">
        <v>94</v>
      </c>
      <c r="I123" s="283">
        <v>192</v>
      </c>
    </row>
    <row r="124" spans="1:9" x14ac:dyDescent="0.2">
      <c r="A124" s="149">
        <v>15</v>
      </c>
      <c r="B124" s="149" t="s">
        <v>590</v>
      </c>
      <c r="C124" s="283">
        <v>11484</v>
      </c>
      <c r="D124" s="283">
        <v>8353</v>
      </c>
      <c r="E124" s="283">
        <v>11188</v>
      </c>
      <c r="F124" s="283">
        <v>8448</v>
      </c>
      <c r="G124" s="283">
        <v>296</v>
      </c>
      <c r="H124" s="283">
        <v>-95</v>
      </c>
      <c r="I124" s="283">
        <v>391</v>
      </c>
    </row>
    <row r="125" spans="1:9" x14ac:dyDescent="0.2">
      <c r="A125" s="149">
        <v>85</v>
      </c>
      <c r="B125" s="149" t="s">
        <v>580</v>
      </c>
      <c r="C125" s="283">
        <v>7279</v>
      </c>
      <c r="D125" s="283">
        <v>5888</v>
      </c>
      <c r="E125" s="283">
        <v>6938</v>
      </c>
      <c r="F125" s="283">
        <v>5729</v>
      </c>
      <c r="G125" s="283">
        <v>341</v>
      </c>
      <c r="H125" s="283">
        <v>159</v>
      </c>
      <c r="I125" s="283">
        <v>182</v>
      </c>
    </row>
    <row r="126" spans="1:9" x14ac:dyDescent="0.2">
      <c r="A126" s="149">
        <v>93</v>
      </c>
      <c r="B126" s="149" t="s">
        <v>597</v>
      </c>
      <c r="C126" s="283">
        <v>35892</v>
      </c>
      <c r="D126" s="283">
        <v>32288</v>
      </c>
      <c r="E126" s="283">
        <v>35530</v>
      </c>
      <c r="F126" s="283">
        <v>31936</v>
      </c>
      <c r="G126" s="283">
        <v>362</v>
      </c>
      <c r="H126" s="283">
        <v>352</v>
      </c>
      <c r="I126" s="283">
        <v>10</v>
      </c>
    </row>
    <row r="127" spans="1:9" x14ac:dyDescent="0.2">
      <c r="A127" s="149">
        <v>53</v>
      </c>
      <c r="B127" s="149" t="s">
        <v>586</v>
      </c>
      <c r="C127" s="283">
        <v>34564</v>
      </c>
      <c r="D127" s="283">
        <v>25565</v>
      </c>
      <c r="E127" s="283">
        <v>34098</v>
      </c>
      <c r="F127" s="283">
        <v>25077</v>
      </c>
      <c r="G127" s="283">
        <v>466</v>
      </c>
      <c r="H127" s="283">
        <v>488</v>
      </c>
      <c r="I127" s="283">
        <v>-22</v>
      </c>
    </row>
    <row r="128" spans="1:9" x14ac:dyDescent="0.2">
      <c r="A128" s="149">
        <v>97</v>
      </c>
      <c r="B128" s="149" t="s">
        <v>599</v>
      </c>
      <c r="C128" s="283">
        <v>89542</v>
      </c>
      <c r="D128" s="283">
        <v>74802</v>
      </c>
      <c r="E128" s="283">
        <v>88645</v>
      </c>
      <c r="F128" s="283">
        <v>73796</v>
      </c>
      <c r="G128" s="283">
        <v>897</v>
      </c>
      <c r="H128" s="283">
        <v>1006</v>
      </c>
      <c r="I128" s="283">
        <v>-109</v>
      </c>
    </row>
    <row r="129" spans="1:9" x14ac:dyDescent="0.2">
      <c r="A129" s="149">
        <v>67</v>
      </c>
      <c r="B129" s="149" t="s">
        <v>600</v>
      </c>
      <c r="C129" s="283">
        <v>74547</v>
      </c>
      <c r="D129" s="283">
        <v>53069</v>
      </c>
      <c r="E129" s="283">
        <v>73640</v>
      </c>
      <c r="F129" s="283">
        <v>52490</v>
      </c>
      <c r="G129" s="283">
        <v>907</v>
      </c>
      <c r="H129" s="283">
        <v>579</v>
      </c>
      <c r="I129" s="283">
        <v>328</v>
      </c>
    </row>
    <row r="130" spans="1:9" x14ac:dyDescent="0.2">
      <c r="A130" s="149">
        <v>39</v>
      </c>
      <c r="B130" s="149" t="s">
        <v>399</v>
      </c>
      <c r="C130" s="283">
        <v>714748</v>
      </c>
      <c r="D130" s="283">
        <v>643651</v>
      </c>
      <c r="E130" s="283">
        <v>711969</v>
      </c>
      <c r="F130" s="283">
        <v>642048</v>
      </c>
      <c r="G130" s="283">
        <v>2779</v>
      </c>
      <c r="H130" s="283">
        <v>1603</v>
      </c>
      <c r="I130" s="283">
        <v>1176</v>
      </c>
    </row>
    <row r="131" spans="1:9" x14ac:dyDescent="0.2">
      <c r="A131" s="149">
        <v>120</v>
      </c>
      <c r="B131" s="149" t="s">
        <v>602</v>
      </c>
      <c r="C131" s="283">
        <v>418348</v>
      </c>
      <c r="D131" s="283">
        <v>349710</v>
      </c>
      <c r="E131" s="283">
        <v>414160</v>
      </c>
      <c r="F131" s="283">
        <v>346003</v>
      </c>
      <c r="G131" s="283">
        <v>4188</v>
      </c>
      <c r="H131" s="283">
        <v>3707</v>
      </c>
      <c r="I131" s="283">
        <v>481</v>
      </c>
    </row>
  </sheetData>
  <autoFilter ref="A6:I131">
    <sortState ref="A7:I131">
      <sortCondition ref="G6:G131"/>
    </sortState>
  </autoFilter>
  <mergeCells count="1">
    <mergeCell ref="H1:I1"/>
  </mergeCells>
  <hyperlinks>
    <hyperlink ref="H1:I1" location="Index!A1" display="Regresar al Índice"/>
  </hyperlinks>
  <pageMargins left="0.7" right="0.7" top="0.75" bottom="0.75" header="0.3" footer="0.3"/>
  <pageSetup paperSize="9"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FF0000"/>
  </sheetPr>
  <dimension ref="A1:I131"/>
  <sheetViews>
    <sheetView topLeftCell="A6" zoomScale="112" zoomScaleNormal="112" workbookViewId="0">
      <selection activeCell="A16" sqref="A16"/>
    </sheetView>
  </sheetViews>
  <sheetFormatPr baseColWidth="10" defaultColWidth="9.140625" defaultRowHeight="12.75" x14ac:dyDescent="0.2"/>
  <cols>
    <col min="1" max="1" width="40.7109375" style="149" customWidth="1"/>
    <col min="2" max="2" width="32.7109375" style="149" customWidth="1"/>
    <col min="3" max="3" width="9.85546875" style="149" bestFit="1" customWidth="1"/>
    <col min="4" max="4" width="9.7109375" style="149" bestFit="1" customWidth="1"/>
    <col min="5" max="5" width="9.28515625" style="149" bestFit="1" customWidth="1"/>
    <col min="6" max="6" width="9.140625" style="149" bestFit="1" customWidth="1"/>
    <col min="7" max="7" width="6.7109375" style="149" customWidth="1"/>
    <col min="8" max="8" width="11.7109375" style="149" customWidth="1"/>
    <col min="9" max="9" width="10.7109375" style="149" customWidth="1"/>
    <col min="10" max="11" width="9.140625" style="149"/>
    <col min="12" max="12" width="11.85546875" style="149" bestFit="1" customWidth="1"/>
    <col min="13" max="16384" width="9.140625" style="149"/>
  </cols>
  <sheetData>
    <row r="1" spans="1:9" ht="15" x14ac:dyDescent="0.25">
      <c r="A1" t="s">
        <v>1161</v>
      </c>
      <c r="B1" s="149" t="s">
        <v>129</v>
      </c>
      <c r="C1" s="149" t="s">
        <v>129</v>
      </c>
      <c r="D1" s="149" t="s">
        <v>129</v>
      </c>
      <c r="E1" s="149" t="s">
        <v>129</v>
      </c>
      <c r="F1" s="149" t="s">
        <v>129</v>
      </c>
      <c r="G1" s="149" t="s">
        <v>129</v>
      </c>
      <c r="H1" s="330" t="s">
        <v>133</v>
      </c>
      <c r="I1" s="330"/>
    </row>
    <row r="2" spans="1:9" x14ac:dyDescent="0.2">
      <c r="A2" s="149" t="s">
        <v>273</v>
      </c>
      <c r="B2" s="149" t="s">
        <v>129</v>
      </c>
      <c r="C2" s="149" t="s">
        <v>129</v>
      </c>
      <c r="D2" s="149" t="s">
        <v>129</v>
      </c>
      <c r="E2" s="149" t="s">
        <v>129</v>
      </c>
      <c r="F2" s="149" t="s">
        <v>129</v>
      </c>
      <c r="G2" s="149" t="s">
        <v>129</v>
      </c>
      <c r="H2" s="149" t="s">
        <v>129</v>
      </c>
    </row>
    <row r="3" spans="1:9" x14ac:dyDescent="0.2">
      <c r="A3" s="278"/>
    </row>
    <row r="6" spans="1:9" x14ac:dyDescent="0.2">
      <c r="A6" s="149" t="s">
        <v>922</v>
      </c>
      <c r="B6" s="149" t="s">
        <v>271</v>
      </c>
      <c r="C6" s="149" t="s">
        <v>923</v>
      </c>
      <c r="D6" s="149" t="s">
        <v>924</v>
      </c>
      <c r="E6" s="149" t="s">
        <v>925</v>
      </c>
      <c r="F6" s="149" t="s">
        <v>926</v>
      </c>
      <c r="G6" s="149" t="s">
        <v>226</v>
      </c>
      <c r="H6" s="149" t="s">
        <v>268</v>
      </c>
      <c r="I6" s="149" t="s">
        <v>269</v>
      </c>
    </row>
    <row r="7" spans="1:9" x14ac:dyDescent="0.2">
      <c r="A7" s="149">
        <v>121</v>
      </c>
      <c r="B7" s="149" t="s">
        <v>568</v>
      </c>
      <c r="C7" s="283">
        <v>7761</v>
      </c>
      <c r="D7" s="283">
        <v>2667</v>
      </c>
      <c r="E7" s="283">
        <v>8188</v>
      </c>
      <c r="F7" s="283">
        <v>2618</v>
      </c>
      <c r="G7" s="283">
        <v>-427</v>
      </c>
      <c r="H7" s="283">
        <v>49</v>
      </c>
      <c r="I7" s="283">
        <v>-476</v>
      </c>
    </row>
    <row r="8" spans="1:9" x14ac:dyDescent="0.2">
      <c r="A8" s="149">
        <v>66</v>
      </c>
      <c r="B8" s="149" t="s">
        <v>587</v>
      </c>
      <c r="C8" s="283">
        <v>4550</v>
      </c>
      <c r="D8" s="283">
        <v>3280</v>
      </c>
      <c r="E8" s="283">
        <v>4761</v>
      </c>
      <c r="F8" s="283">
        <v>3317</v>
      </c>
      <c r="G8" s="283">
        <v>-211</v>
      </c>
      <c r="H8" s="283">
        <v>-37</v>
      </c>
      <c r="I8" s="283">
        <v>-174</v>
      </c>
    </row>
    <row r="9" spans="1:9" x14ac:dyDescent="0.2">
      <c r="A9" s="149">
        <v>124</v>
      </c>
      <c r="B9" s="149" t="s">
        <v>583</v>
      </c>
      <c r="C9" s="283">
        <v>6702</v>
      </c>
      <c r="D9" s="283">
        <v>6137</v>
      </c>
      <c r="E9" s="283">
        <v>6883</v>
      </c>
      <c r="F9" s="283">
        <v>6275</v>
      </c>
      <c r="G9" s="283">
        <v>-181</v>
      </c>
      <c r="H9" s="283">
        <v>-138</v>
      </c>
      <c r="I9" s="283">
        <v>-43</v>
      </c>
    </row>
    <row r="10" spans="1:9" x14ac:dyDescent="0.2">
      <c r="A10" s="149">
        <v>70</v>
      </c>
      <c r="B10" s="149" t="s">
        <v>596</v>
      </c>
      <c r="C10" s="283">
        <v>51173</v>
      </c>
      <c r="D10" s="283">
        <v>41680</v>
      </c>
      <c r="E10" s="283">
        <v>51352</v>
      </c>
      <c r="F10" s="283">
        <v>41718</v>
      </c>
      <c r="G10" s="283">
        <v>-179</v>
      </c>
      <c r="H10" s="283">
        <v>-38</v>
      </c>
      <c r="I10" s="283">
        <v>-141</v>
      </c>
    </row>
    <row r="11" spans="1:9" x14ac:dyDescent="0.2">
      <c r="A11" s="149">
        <v>101</v>
      </c>
      <c r="B11" s="149" t="s">
        <v>557</v>
      </c>
      <c r="C11" s="283">
        <v>29642</v>
      </c>
      <c r="D11" s="283">
        <v>28435</v>
      </c>
      <c r="E11" s="283">
        <v>29816</v>
      </c>
      <c r="F11" s="283">
        <v>28482</v>
      </c>
      <c r="G11" s="283">
        <v>-174</v>
      </c>
      <c r="H11" s="283">
        <v>-47</v>
      </c>
      <c r="I11" s="283">
        <v>-127</v>
      </c>
    </row>
    <row r="12" spans="1:9" x14ac:dyDescent="0.2">
      <c r="A12" s="149">
        <v>106</v>
      </c>
      <c r="B12" s="149" t="s">
        <v>534</v>
      </c>
      <c r="C12" s="283">
        <v>3309</v>
      </c>
      <c r="D12" s="283">
        <v>992</v>
      </c>
      <c r="E12" s="283">
        <v>3482</v>
      </c>
      <c r="F12" s="283">
        <v>1022</v>
      </c>
      <c r="G12" s="283">
        <v>-173</v>
      </c>
      <c r="H12" s="283">
        <v>-30</v>
      </c>
      <c r="I12" s="283">
        <v>-143</v>
      </c>
    </row>
    <row r="13" spans="1:9" x14ac:dyDescent="0.2">
      <c r="A13" s="149">
        <v>98</v>
      </c>
      <c r="B13" s="149" t="s">
        <v>601</v>
      </c>
      <c r="C13" s="283">
        <v>114174</v>
      </c>
      <c r="D13" s="283">
        <v>97112</v>
      </c>
      <c r="E13" s="283">
        <v>114346</v>
      </c>
      <c r="F13" s="283">
        <v>97085</v>
      </c>
      <c r="G13" s="283">
        <v>-172</v>
      </c>
      <c r="H13" s="283">
        <v>27</v>
      </c>
      <c r="I13" s="283">
        <v>-199</v>
      </c>
    </row>
    <row r="14" spans="1:9" x14ac:dyDescent="0.2">
      <c r="A14" s="149">
        <v>123</v>
      </c>
      <c r="B14" s="149" t="s">
        <v>513</v>
      </c>
      <c r="C14" s="283">
        <v>2747</v>
      </c>
      <c r="D14" s="283">
        <v>2744</v>
      </c>
      <c r="E14" s="283">
        <v>2902</v>
      </c>
      <c r="F14" s="283">
        <v>2899</v>
      </c>
      <c r="G14" s="283">
        <v>-155</v>
      </c>
      <c r="H14" s="283">
        <v>-155</v>
      </c>
      <c r="I14" s="283">
        <v>0</v>
      </c>
    </row>
    <row r="15" spans="1:9" x14ac:dyDescent="0.2">
      <c r="A15" s="149">
        <v>82</v>
      </c>
      <c r="B15" s="149" t="s">
        <v>588</v>
      </c>
      <c r="C15" s="283">
        <v>4289</v>
      </c>
      <c r="D15" s="283">
        <v>2401</v>
      </c>
      <c r="E15" s="283">
        <v>4339</v>
      </c>
      <c r="F15" s="283">
        <v>2419</v>
      </c>
      <c r="G15" s="283">
        <v>-50</v>
      </c>
      <c r="H15" s="283">
        <v>-18</v>
      </c>
      <c r="I15" s="283">
        <v>-32</v>
      </c>
    </row>
    <row r="16" spans="1:9" x14ac:dyDescent="0.2">
      <c r="A16" s="149">
        <v>16</v>
      </c>
      <c r="B16" s="149" t="s">
        <v>486</v>
      </c>
      <c r="C16" s="283">
        <v>3003</v>
      </c>
      <c r="D16" s="283">
        <v>2861</v>
      </c>
      <c r="E16" s="283">
        <v>3035</v>
      </c>
      <c r="F16" s="283">
        <v>2879</v>
      </c>
      <c r="G16" s="283">
        <v>-32</v>
      </c>
      <c r="H16" s="283">
        <v>-18</v>
      </c>
      <c r="I16" s="283">
        <v>-14</v>
      </c>
    </row>
    <row r="17" spans="1:9" x14ac:dyDescent="0.2">
      <c r="A17" s="149">
        <v>51</v>
      </c>
      <c r="B17" s="149" t="s">
        <v>541</v>
      </c>
      <c r="C17" s="283">
        <v>1088</v>
      </c>
      <c r="D17" s="283">
        <v>1045</v>
      </c>
      <c r="E17" s="283">
        <v>1111</v>
      </c>
      <c r="F17" s="283">
        <v>1026</v>
      </c>
      <c r="G17" s="283">
        <v>-23</v>
      </c>
      <c r="H17" s="283">
        <v>19</v>
      </c>
      <c r="I17" s="283">
        <v>-42</v>
      </c>
    </row>
    <row r="18" spans="1:9" x14ac:dyDescent="0.2">
      <c r="A18" s="149">
        <v>114</v>
      </c>
      <c r="B18" s="149" t="s">
        <v>511</v>
      </c>
      <c r="C18" s="283">
        <v>1013</v>
      </c>
      <c r="D18" s="283">
        <v>870</v>
      </c>
      <c r="E18" s="283">
        <v>1029</v>
      </c>
      <c r="F18" s="283">
        <v>896</v>
      </c>
      <c r="G18" s="283">
        <v>-16</v>
      </c>
      <c r="H18" s="283">
        <v>-26</v>
      </c>
      <c r="I18" s="283">
        <v>10</v>
      </c>
    </row>
    <row r="19" spans="1:9" x14ac:dyDescent="0.2">
      <c r="A19" s="149">
        <v>76</v>
      </c>
      <c r="B19" s="149" t="s">
        <v>532</v>
      </c>
      <c r="C19" s="283">
        <v>307</v>
      </c>
      <c r="D19" s="283">
        <v>279</v>
      </c>
      <c r="E19" s="283">
        <v>318</v>
      </c>
      <c r="F19" s="283">
        <v>280</v>
      </c>
      <c r="G19" s="283">
        <v>-11</v>
      </c>
      <c r="H19" s="283">
        <v>-1</v>
      </c>
      <c r="I19" s="283">
        <v>-10</v>
      </c>
    </row>
    <row r="20" spans="1:9" x14ac:dyDescent="0.2">
      <c r="A20" s="149">
        <v>14</v>
      </c>
      <c r="B20" s="149" t="s">
        <v>485</v>
      </c>
      <c r="C20" s="283">
        <v>662</v>
      </c>
      <c r="D20" s="283">
        <v>365</v>
      </c>
      <c r="E20" s="283">
        <v>672</v>
      </c>
      <c r="F20" s="283">
        <v>375</v>
      </c>
      <c r="G20" s="283">
        <v>-10</v>
      </c>
      <c r="H20" s="283">
        <v>-10</v>
      </c>
      <c r="I20" s="283">
        <v>0</v>
      </c>
    </row>
    <row r="21" spans="1:9" x14ac:dyDescent="0.2">
      <c r="A21" s="149">
        <v>1</v>
      </c>
      <c r="B21" s="149" t="s">
        <v>521</v>
      </c>
      <c r="C21" s="283">
        <v>4836</v>
      </c>
      <c r="D21" s="283">
        <v>4530</v>
      </c>
      <c r="E21" s="283">
        <v>4844</v>
      </c>
      <c r="F21" s="283">
        <v>4539</v>
      </c>
      <c r="G21" s="283">
        <v>-8</v>
      </c>
      <c r="H21" s="283">
        <v>-9</v>
      </c>
      <c r="I21" s="283">
        <v>1</v>
      </c>
    </row>
    <row r="22" spans="1:9" x14ac:dyDescent="0.2">
      <c r="A22" s="149">
        <v>84</v>
      </c>
      <c r="B22" s="149" t="s">
        <v>523</v>
      </c>
      <c r="C22" s="283">
        <v>378</v>
      </c>
      <c r="D22" s="283">
        <v>323</v>
      </c>
      <c r="E22" s="283">
        <v>386</v>
      </c>
      <c r="F22" s="283">
        <v>323</v>
      </c>
      <c r="G22" s="283">
        <v>-8</v>
      </c>
      <c r="H22" s="283">
        <v>0</v>
      </c>
      <c r="I22" s="283">
        <v>-8</v>
      </c>
    </row>
    <row r="23" spans="1:9" x14ac:dyDescent="0.2">
      <c r="A23" s="149">
        <v>28</v>
      </c>
      <c r="B23" s="149" t="s">
        <v>491</v>
      </c>
      <c r="C23" s="283">
        <v>73</v>
      </c>
      <c r="D23" s="283">
        <v>27</v>
      </c>
      <c r="E23" s="283">
        <v>79</v>
      </c>
      <c r="F23" s="283">
        <v>29</v>
      </c>
      <c r="G23" s="283">
        <v>-6</v>
      </c>
      <c r="H23" s="283">
        <v>-2</v>
      </c>
      <c r="I23" s="283">
        <v>-4</v>
      </c>
    </row>
    <row r="24" spans="1:9" x14ac:dyDescent="0.2">
      <c r="A24" s="149">
        <v>99</v>
      </c>
      <c r="B24" s="149" t="s">
        <v>517</v>
      </c>
      <c r="C24" s="283">
        <v>955</v>
      </c>
      <c r="D24" s="283">
        <v>534</v>
      </c>
      <c r="E24" s="283">
        <v>961</v>
      </c>
      <c r="F24" s="283">
        <v>512</v>
      </c>
      <c r="G24" s="283">
        <v>-6</v>
      </c>
      <c r="H24" s="283">
        <v>22</v>
      </c>
      <c r="I24" s="283">
        <v>-28</v>
      </c>
    </row>
    <row r="25" spans="1:9" x14ac:dyDescent="0.2">
      <c r="A25" s="149">
        <v>122</v>
      </c>
      <c r="B25" s="149" t="s">
        <v>545</v>
      </c>
      <c r="C25" s="283">
        <v>45</v>
      </c>
      <c r="D25" s="283">
        <v>40</v>
      </c>
      <c r="E25" s="283">
        <v>50</v>
      </c>
      <c r="F25" s="283">
        <v>41</v>
      </c>
      <c r="G25" s="283">
        <v>-5</v>
      </c>
      <c r="H25" s="283">
        <v>-1</v>
      </c>
      <c r="I25" s="283">
        <v>-4</v>
      </c>
    </row>
    <row r="26" spans="1:9" x14ac:dyDescent="0.2">
      <c r="A26" s="149">
        <v>19</v>
      </c>
      <c r="B26" s="149" t="s">
        <v>528</v>
      </c>
      <c r="C26" s="283">
        <v>720</v>
      </c>
      <c r="D26" s="283">
        <v>552</v>
      </c>
      <c r="E26" s="283">
        <v>725</v>
      </c>
      <c r="F26" s="283">
        <v>547</v>
      </c>
      <c r="G26" s="283">
        <v>-5</v>
      </c>
      <c r="H26" s="283">
        <v>5</v>
      </c>
      <c r="I26" s="283">
        <v>-10</v>
      </c>
    </row>
    <row r="27" spans="1:9" x14ac:dyDescent="0.2">
      <c r="A27" s="149">
        <v>90</v>
      </c>
      <c r="B27" s="149" t="s">
        <v>524</v>
      </c>
      <c r="C27" s="283">
        <v>116</v>
      </c>
      <c r="D27" s="283">
        <v>112</v>
      </c>
      <c r="E27" s="283">
        <v>121</v>
      </c>
      <c r="F27" s="283">
        <v>116</v>
      </c>
      <c r="G27" s="283">
        <v>-5</v>
      </c>
      <c r="H27" s="283">
        <v>-4</v>
      </c>
      <c r="I27" s="283">
        <v>-1</v>
      </c>
    </row>
    <row r="28" spans="1:9" x14ac:dyDescent="0.2">
      <c r="A28" s="149">
        <v>52</v>
      </c>
      <c r="B28" s="149" t="s">
        <v>549</v>
      </c>
      <c r="C28" s="283">
        <v>94</v>
      </c>
      <c r="D28" s="283">
        <v>93</v>
      </c>
      <c r="E28" s="283">
        <v>98</v>
      </c>
      <c r="F28" s="283">
        <v>97</v>
      </c>
      <c r="G28" s="283">
        <v>-4</v>
      </c>
      <c r="H28" s="283">
        <v>-4</v>
      </c>
      <c r="I28" s="283">
        <v>0</v>
      </c>
    </row>
    <row r="29" spans="1:9" x14ac:dyDescent="0.2">
      <c r="A29" s="149">
        <v>110</v>
      </c>
      <c r="B29" s="149" t="s">
        <v>569</v>
      </c>
      <c r="C29" s="283">
        <v>513</v>
      </c>
      <c r="D29" s="283">
        <v>477</v>
      </c>
      <c r="E29" s="283">
        <v>516</v>
      </c>
      <c r="F29" s="283">
        <v>473</v>
      </c>
      <c r="G29" s="283">
        <v>-3</v>
      </c>
      <c r="H29" s="283">
        <v>4</v>
      </c>
      <c r="I29" s="283">
        <v>-7</v>
      </c>
    </row>
    <row r="30" spans="1:9" x14ac:dyDescent="0.2">
      <c r="A30" s="149">
        <v>38</v>
      </c>
      <c r="B30" s="149" t="s">
        <v>531</v>
      </c>
      <c r="C30" s="283">
        <v>147</v>
      </c>
      <c r="D30" s="283">
        <v>115</v>
      </c>
      <c r="E30" s="283">
        <v>150</v>
      </c>
      <c r="F30" s="283">
        <v>118</v>
      </c>
      <c r="G30" s="283">
        <v>-3</v>
      </c>
      <c r="H30" s="283">
        <v>-3</v>
      </c>
      <c r="I30" s="283">
        <v>0</v>
      </c>
    </row>
    <row r="31" spans="1:9" x14ac:dyDescent="0.2">
      <c r="A31" s="149">
        <v>55</v>
      </c>
      <c r="B31" s="149" t="s">
        <v>530</v>
      </c>
      <c r="C31" s="283">
        <v>897</v>
      </c>
      <c r="D31" s="283">
        <v>836</v>
      </c>
      <c r="E31" s="283">
        <v>900</v>
      </c>
      <c r="F31" s="283">
        <v>852</v>
      </c>
      <c r="G31" s="283">
        <v>-3</v>
      </c>
      <c r="H31" s="283">
        <v>-16</v>
      </c>
      <c r="I31" s="283">
        <v>13</v>
      </c>
    </row>
    <row r="32" spans="1:9" x14ac:dyDescent="0.2">
      <c r="A32" s="149">
        <v>88</v>
      </c>
      <c r="B32" s="149" t="s">
        <v>554</v>
      </c>
      <c r="C32" s="283">
        <v>989</v>
      </c>
      <c r="D32" s="283">
        <v>941</v>
      </c>
      <c r="E32" s="283">
        <v>992</v>
      </c>
      <c r="F32" s="283">
        <v>941</v>
      </c>
      <c r="G32" s="283">
        <v>-3</v>
      </c>
      <c r="H32" s="283">
        <v>0</v>
      </c>
      <c r="I32" s="283">
        <v>-3</v>
      </c>
    </row>
    <row r="33" spans="1:9" x14ac:dyDescent="0.2">
      <c r="A33" s="149">
        <v>105</v>
      </c>
      <c r="B33" s="149" t="s">
        <v>566</v>
      </c>
      <c r="C33" s="283">
        <v>1922</v>
      </c>
      <c r="D33" s="283">
        <v>1710</v>
      </c>
      <c r="E33" s="283">
        <v>1924</v>
      </c>
      <c r="F33" s="283">
        <v>1708</v>
      </c>
      <c r="G33" s="283">
        <v>-2</v>
      </c>
      <c r="H33" s="283">
        <v>2</v>
      </c>
      <c r="I33" s="283">
        <v>-4</v>
      </c>
    </row>
    <row r="34" spans="1:9" x14ac:dyDescent="0.2">
      <c r="A34" s="149">
        <v>115</v>
      </c>
      <c r="B34" s="149" t="s">
        <v>514</v>
      </c>
      <c r="C34" s="283">
        <v>34</v>
      </c>
      <c r="D34" s="283">
        <v>34</v>
      </c>
      <c r="E34" s="283">
        <v>36</v>
      </c>
      <c r="F34" s="283">
        <v>36</v>
      </c>
      <c r="G34" s="283">
        <v>-2</v>
      </c>
      <c r="H34" s="283">
        <v>-2</v>
      </c>
      <c r="I34" s="283">
        <v>0</v>
      </c>
    </row>
    <row r="35" spans="1:9" x14ac:dyDescent="0.2">
      <c r="A35" s="149">
        <v>32</v>
      </c>
      <c r="B35" s="149" t="s">
        <v>489</v>
      </c>
      <c r="C35" s="283">
        <v>143</v>
      </c>
      <c r="D35" s="283">
        <v>122</v>
      </c>
      <c r="E35" s="283">
        <v>145</v>
      </c>
      <c r="F35" s="283">
        <v>125</v>
      </c>
      <c r="G35" s="283">
        <v>-2</v>
      </c>
      <c r="H35" s="283">
        <v>-3</v>
      </c>
      <c r="I35" s="283">
        <v>1</v>
      </c>
    </row>
    <row r="36" spans="1:9" x14ac:dyDescent="0.2">
      <c r="A36" s="149">
        <v>68</v>
      </c>
      <c r="B36" s="149" t="s">
        <v>567</v>
      </c>
      <c r="C36" s="283">
        <v>117</v>
      </c>
      <c r="D36" s="283">
        <v>110</v>
      </c>
      <c r="E36" s="283">
        <v>119</v>
      </c>
      <c r="F36" s="283">
        <v>113</v>
      </c>
      <c r="G36" s="283">
        <v>-2</v>
      </c>
      <c r="H36" s="283">
        <v>-3</v>
      </c>
      <c r="I36" s="283">
        <v>1</v>
      </c>
    </row>
    <row r="37" spans="1:9" x14ac:dyDescent="0.2">
      <c r="A37" s="149">
        <v>72</v>
      </c>
      <c r="B37" s="149" t="s">
        <v>503</v>
      </c>
      <c r="C37" s="283">
        <v>80</v>
      </c>
      <c r="D37" s="283">
        <v>77</v>
      </c>
      <c r="E37" s="283">
        <v>82</v>
      </c>
      <c r="F37" s="283">
        <v>79</v>
      </c>
      <c r="G37" s="283">
        <v>-2</v>
      </c>
      <c r="H37" s="283">
        <v>-2</v>
      </c>
      <c r="I37" s="283">
        <v>0</v>
      </c>
    </row>
    <row r="38" spans="1:9" x14ac:dyDescent="0.2">
      <c r="A38" s="149">
        <v>75</v>
      </c>
      <c r="B38" s="149" t="s">
        <v>482</v>
      </c>
      <c r="C38" s="283">
        <v>28</v>
      </c>
      <c r="D38" s="283">
        <v>27</v>
      </c>
      <c r="E38" s="283">
        <v>30</v>
      </c>
      <c r="F38" s="283">
        <v>29</v>
      </c>
      <c r="G38" s="283">
        <v>-2</v>
      </c>
      <c r="H38" s="283">
        <v>-2</v>
      </c>
      <c r="I38" s="283">
        <v>0</v>
      </c>
    </row>
    <row r="39" spans="1:9" x14ac:dyDescent="0.2">
      <c r="A39" s="149">
        <v>91</v>
      </c>
      <c r="B39" s="149" t="s">
        <v>574</v>
      </c>
      <c r="C39" s="283">
        <v>1749</v>
      </c>
      <c r="D39" s="283">
        <v>1632</v>
      </c>
      <c r="E39" s="283">
        <v>1751</v>
      </c>
      <c r="F39" s="283">
        <v>1637</v>
      </c>
      <c r="G39" s="283">
        <v>-2</v>
      </c>
      <c r="H39" s="283">
        <v>-5</v>
      </c>
      <c r="I39" s="283">
        <v>3</v>
      </c>
    </row>
    <row r="40" spans="1:9" x14ac:dyDescent="0.2">
      <c r="A40" s="149">
        <v>125</v>
      </c>
      <c r="B40" s="149" t="s">
        <v>526</v>
      </c>
      <c r="C40" s="283">
        <v>650</v>
      </c>
      <c r="D40" s="283">
        <v>583</v>
      </c>
      <c r="E40" s="283">
        <v>651</v>
      </c>
      <c r="F40" s="283">
        <v>581</v>
      </c>
      <c r="G40" s="283">
        <v>-1</v>
      </c>
      <c r="H40" s="283">
        <v>2</v>
      </c>
      <c r="I40" s="283">
        <v>-3</v>
      </c>
    </row>
    <row r="41" spans="1:9" x14ac:dyDescent="0.2">
      <c r="A41" s="149">
        <v>13</v>
      </c>
      <c r="B41" s="149" t="s">
        <v>561</v>
      </c>
      <c r="C41" s="283">
        <v>8824</v>
      </c>
      <c r="D41" s="283">
        <v>7200</v>
      </c>
      <c r="E41" s="283">
        <v>8825</v>
      </c>
      <c r="F41" s="283">
        <v>7210</v>
      </c>
      <c r="G41" s="283">
        <v>-1</v>
      </c>
      <c r="H41" s="283">
        <v>-10</v>
      </c>
      <c r="I41" s="283">
        <v>9</v>
      </c>
    </row>
    <row r="42" spans="1:9" x14ac:dyDescent="0.2">
      <c r="A42" s="149">
        <v>25</v>
      </c>
      <c r="B42" s="149" t="s">
        <v>573</v>
      </c>
      <c r="C42" s="283">
        <v>573</v>
      </c>
      <c r="D42" s="283">
        <v>507</v>
      </c>
      <c r="E42" s="283">
        <v>574</v>
      </c>
      <c r="F42" s="283">
        <v>509</v>
      </c>
      <c r="G42" s="283">
        <v>-1</v>
      </c>
      <c r="H42" s="283">
        <v>-2</v>
      </c>
      <c r="I42" s="283">
        <v>1</v>
      </c>
    </row>
    <row r="43" spans="1:9" x14ac:dyDescent="0.2">
      <c r="A43" s="149">
        <v>49</v>
      </c>
      <c r="B43" s="149" t="s">
        <v>499</v>
      </c>
      <c r="C43" s="283">
        <v>48</v>
      </c>
      <c r="D43" s="283">
        <v>46</v>
      </c>
      <c r="E43" s="283">
        <v>49</v>
      </c>
      <c r="F43" s="283">
        <v>47</v>
      </c>
      <c r="G43" s="283">
        <v>-1</v>
      </c>
      <c r="H43" s="283">
        <v>-1</v>
      </c>
      <c r="I43" s="283">
        <v>0</v>
      </c>
    </row>
    <row r="44" spans="1:9" x14ac:dyDescent="0.2">
      <c r="A44" s="149">
        <v>57</v>
      </c>
      <c r="B44" s="149" t="s">
        <v>540</v>
      </c>
      <c r="C44" s="283">
        <v>60</v>
      </c>
      <c r="D44" s="283">
        <v>56</v>
      </c>
      <c r="E44" s="283">
        <v>61</v>
      </c>
      <c r="F44" s="283">
        <v>57</v>
      </c>
      <c r="G44" s="283">
        <v>-1</v>
      </c>
      <c r="H44" s="283">
        <v>-1</v>
      </c>
      <c r="I44" s="283">
        <v>0</v>
      </c>
    </row>
    <row r="45" spans="1:9" x14ac:dyDescent="0.2">
      <c r="A45" s="149">
        <v>58</v>
      </c>
      <c r="B45" s="149" t="s">
        <v>519</v>
      </c>
      <c r="C45" s="283">
        <v>498</v>
      </c>
      <c r="D45" s="283">
        <v>479</v>
      </c>
      <c r="E45" s="283">
        <v>499</v>
      </c>
      <c r="F45" s="283">
        <v>477</v>
      </c>
      <c r="G45" s="283">
        <v>-1</v>
      </c>
      <c r="H45" s="283">
        <v>2</v>
      </c>
      <c r="I45" s="283">
        <v>-3</v>
      </c>
    </row>
    <row r="46" spans="1:9" x14ac:dyDescent="0.2">
      <c r="A46" s="149">
        <v>71</v>
      </c>
      <c r="B46" s="149" t="s">
        <v>539</v>
      </c>
      <c r="C46" s="283">
        <v>29</v>
      </c>
      <c r="D46" s="283">
        <v>23</v>
      </c>
      <c r="E46" s="283">
        <v>30</v>
      </c>
      <c r="F46" s="283">
        <v>24</v>
      </c>
      <c r="G46" s="283">
        <v>-1</v>
      </c>
      <c r="H46" s="283">
        <v>-1</v>
      </c>
      <c r="I46" s="283">
        <v>0</v>
      </c>
    </row>
    <row r="47" spans="1:9" x14ac:dyDescent="0.2">
      <c r="A47" s="149">
        <v>104</v>
      </c>
      <c r="B47" s="149" t="s">
        <v>527</v>
      </c>
      <c r="C47" s="283">
        <v>48</v>
      </c>
      <c r="D47" s="283">
        <v>40</v>
      </c>
      <c r="E47" s="283">
        <v>48</v>
      </c>
      <c r="F47" s="283">
        <v>40</v>
      </c>
      <c r="G47" s="283">
        <v>0</v>
      </c>
      <c r="H47" s="283">
        <v>0</v>
      </c>
      <c r="I47" s="283">
        <v>0</v>
      </c>
    </row>
    <row r="48" spans="1:9" x14ac:dyDescent="0.2">
      <c r="A48" s="149">
        <v>117</v>
      </c>
      <c r="B48" s="149" t="s">
        <v>488</v>
      </c>
      <c r="C48" s="283">
        <v>13</v>
      </c>
      <c r="D48" s="283">
        <v>13</v>
      </c>
      <c r="E48" s="283">
        <v>13</v>
      </c>
      <c r="F48" s="283">
        <v>13</v>
      </c>
      <c r="G48" s="283">
        <v>0</v>
      </c>
      <c r="H48" s="283">
        <v>0</v>
      </c>
      <c r="I48" s="283">
        <v>0</v>
      </c>
    </row>
    <row r="49" spans="1:9" x14ac:dyDescent="0.2">
      <c r="A49" s="149">
        <v>27</v>
      </c>
      <c r="B49" s="149" t="s">
        <v>562</v>
      </c>
      <c r="C49" s="283">
        <v>25</v>
      </c>
      <c r="D49" s="283">
        <v>25</v>
      </c>
      <c r="E49" s="283">
        <v>25</v>
      </c>
      <c r="F49" s="283">
        <v>25</v>
      </c>
      <c r="G49" s="283">
        <v>0</v>
      </c>
      <c r="H49" s="283">
        <v>0</v>
      </c>
      <c r="I49" s="283">
        <v>0</v>
      </c>
    </row>
    <row r="50" spans="1:9" x14ac:dyDescent="0.2">
      <c r="A50" s="149">
        <v>31</v>
      </c>
      <c r="B50" s="149" t="s">
        <v>546</v>
      </c>
      <c r="C50" s="283">
        <v>1</v>
      </c>
      <c r="D50" s="283">
        <v>1</v>
      </c>
      <c r="E50" s="283">
        <v>1</v>
      </c>
      <c r="F50" s="283">
        <v>1</v>
      </c>
      <c r="G50" s="283">
        <v>0</v>
      </c>
      <c r="H50" s="283">
        <v>0</v>
      </c>
      <c r="I50" s="283">
        <v>0</v>
      </c>
    </row>
    <row r="51" spans="1:9" x14ac:dyDescent="0.2">
      <c r="A51" s="149">
        <v>34</v>
      </c>
      <c r="B51" s="149" t="s">
        <v>493</v>
      </c>
      <c r="C51" s="283">
        <v>4</v>
      </c>
      <c r="D51" s="283">
        <v>4</v>
      </c>
      <c r="E51" s="283">
        <v>4</v>
      </c>
      <c r="F51" s="283">
        <v>4</v>
      </c>
      <c r="G51" s="283">
        <v>0</v>
      </c>
      <c r="H51" s="283">
        <v>0</v>
      </c>
      <c r="I51" s="283">
        <v>0</v>
      </c>
    </row>
    <row r="52" spans="1:9" x14ac:dyDescent="0.2">
      <c r="A52" s="149">
        <v>41</v>
      </c>
      <c r="B52" s="149" t="s">
        <v>542</v>
      </c>
      <c r="C52" s="283">
        <v>86</v>
      </c>
      <c r="D52" s="283">
        <v>85</v>
      </c>
      <c r="E52" s="283">
        <v>86</v>
      </c>
      <c r="F52" s="283">
        <v>85</v>
      </c>
      <c r="G52" s="283">
        <v>0</v>
      </c>
      <c r="H52" s="283">
        <v>0</v>
      </c>
      <c r="I52" s="283">
        <v>0</v>
      </c>
    </row>
    <row r="53" spans="1:9" x14ac:dyDescent="0.2">
      <c r="A53" s="149">
        <v>56</v>
      </c>
      <c r="B53" s="149" t="s">
        <v>506</v>
      </c>
      <c r="C53" s="283">
        <v>1</v>
      </c>
      <c r="D53" s="283">
        <v>1</v>
      </c>
      <c r="E53" s="283">
        <v>1</v>
      </c>
      <c r="F53" s="283">
        <v>1</v>
      </c>
      <c r="G53" s="283">
        <v>0</v>
      </c>
      <c r="H53" s="283">
        <v>0</v>
      </c>
      <c r="I53" s="283">
        <v>0</v>
      </c>
    </row>
    <row r="54" spans="1:9" x14ac:dyDescent="0.2">
      <c r="A54" s="149">
        <v>60</v>
      </c>
      <c r="B54" s="149" t="s">
        <v>500</v>
      </c>
      <c r="C54" s="283">
        <v>13</v>
      </c>
      <c r="D54" s="283">
        <v>12</v>
      </c>
      <c r="E54" s="283">
        <v>13</v>
      </c>
      <c r="F54" s="283">
        <v>12</v>
      </c>
      <c r="G54" s="283">
        <v>0</v>
      </c>
      <c r="H54" s="283">
        <v>0</v>
      </c>
      <c r="I54" s="283">
        <v>0</v>
      </c>
    </row>
    <row r="55" spans="1:9" x14ac:dyDescent="0.2">
      <c r="A55" s="149">
        <v>62</v>
      </c>
      <c r="B55" s="149" t="s">
        <v>501</v>
      </c>
      <c r="C55" s="283">
        <v>33</v>
      </c>
      <c r="D55" s="283">
        <v>32</v>
      </c>
      <c r="E55" s="283">
        <v>33</v>
      </c>
      <c r="F55" s="283">
        <v>32</v>
      </c>
      <c r="G55" s="283">
        <v>0</v>
      </c>
      <c r="H55" s="283">
        <v>0</v>
      </c>
      <c r="I55" s="283">
        <v>0</v>
      </c>
    </row>
    <row r="56" spans="1:9" x14ac:dyDescent="0.2">
      <c r="A56" s="149">
        <v>69</v>
      </c>
      <c r="B56" s="149" t="s">
        <v>548</v>
      </c>
      <c r="C56" s="283">
        <v>10</v>
      </c>
      <c r="D56" s="283">
        <v>10</v>
      </c>
      <c r="E56" s="283">
        <v>10</v>
      </c>
      <c r="F56" s="283">
        <v>10</v>
      </c>
      <c r="G56" s="283">
        <v>0</v>
      </c>
      <c r="H56" s="283">
        <v>0</v>
      </c>
      <c r="I56" s="283">
        <v>0</v>
      </c>
    </row>
    <row r="57" spans="1:9" x14ac:dyDescent="0.2">
      <c r="A57" s="149">
        <v>89</v>
      </c>
      <c r="B57" s="149" t="s">
        <v>508</v>
      </c>
      <c r="C57" s="283">
        <v>39</v>
      </c>
      <c r="D57" s="283">
        <v>34</v>
      </c>
      <c r="E57" s="283">
        <v>39</v>
      </c>
      <c r="F57" s="283">
        <v>34</v>
      </c>
      <c r="G57" s="283">
        <v>0</v>
      </c>
      <c r="H57" s="283">
        <v>0</v>
      </c>
      <c r="I57" s="283">
        <v>0</v>
      </c>
    </row>
    <row r="58" spans="1:9" x14ac:dyDescent="0.2">
      <c r="A58" s="149">
        <v>10</v>
      </c>
      <c r="B58" s="149" t="s">
        <v>484</v>
      </c>
      <c r="C58" s="283">
        <v>63</v>
      </c>
      <c r="D58" s="283">
        <v>51</v>
      </c>
      <c r="E58" s="283">
        <v>62</v>
      </c>
      <c r="F58" s="283">
        <v>50</v>
      </c>
      <c r="G58" s="283">
        <v>1</v>
      </c>
      <c r="H58" s="283">
        <v>1</v>
      </c>
      <c r="I58" s="283">
        <v>0</v>
      </c>
    </row>
    <row r="59" spans="1:9" x14ac:dyDescent="0.2">
      <c r="A59" s="149">
        <v>20</v>
      </c>
      <c r="B59" s="149" t="s">
        <v>570</v>
      </c>
      <c r="C59" s="283">
        <v>254</v>
      </c>
      <c r="D59" s="283">
        <v>216</v>
      </c>
      <c r="E59" s="283">
        <v>253</v>
      </c>
      <c r="F59" s="283">
        <v>214</v>
      </c>
      <c r="G59" s="283">
        <v>1</v>
      </c>
      <c r="H59" s="283">
        <v>2</v>
      </c>
      <c r="I59" s="283">
        <v>-1</v>
      </c>
    </row>
    <row r="60" spans="1:9" x14ac:dyDescent="0.2">
      <c r="A60" s="149">
        <v>4</v>
      </c>
      <c r="B60" s="149" t="s">
        <v>518</v>
      </c>
      <c r="C60" s="283">
        <v>38</v>
      </c>
      <c r="D60" s="283">
        <v>36</v>
      </c>
      <c r="E60" s="283">
        <v>37</v>
      </c>
      <c r="F60" s="283">
        <v>35</v>
      </c>
      <c r="G60" s="283">
        <v>1</v>
      </c>
      <c r="H60" s="283">
        <v>1</v>
      </c>
      <c r="I60" s="283">
        <v>0</v>
      </c>
    </row>
    <row r="61" spans="1:9" x14ac:dyDescent="0.2">
      <c r="A61" s="149">
        <v>103</v>
      </c>
      <c r="B61" s="149" t="s">
        <v>552</v>
      </c>
      <c r="C61" s="283">
        <v>431</v>
      </c>
      <c r="D61" s="283">
        <v>398</v>
      </c>
      <c r="E61" s="283">
        <v>429</v>
      </c>
      <c r="F61" s="283">
        <v>401</v>
      </c>
      <c r="G61" s="283">
        <v>2</v>
      </c>
      <c r="H61" s="283">
        <v>-3</v>
      </c>
      <c r="I61" s="283">
        <v>5</v>
      </c>
    </row>
    <row r="62" spans="1:9" x14ac:dyDescent="0.2">
      <c r="A62" s="149">
        <v>26</v>
      </c>
      <c r="B62" s="149" t="s">
        <v>520</v>
      </c>
      <c r="C62" s="283">
        <v>117</v>
      </c>
      <c r="D62" s="283">
        <v>100</v>
      </c>
      <c r="E62" s="283">
        <v>115</v>
      </c>
      <c r="F62" s="283">
        <v>98</v>
      </c>
      <c r="G62" s="283">
        <v>2</v>
      </c>
      <c r="H62" s="283">
        <v>2</v>
      </c>
      <c r="I62" s="283">
        <v>0</v>
      </c>
    </row>
    <row r="63" spans="1:9" x14ac:dyDescent="0.2">
      <c r="A63" s="149">
        <v>54</v>
      </c>
      <c r="B63" s="149" t="s">
        <v>495</v>
      </c>
      <c r="C63" s="283">
        <v>154</v>
      </c>
      <c r="D63" s="283">
        <v>153</v>
      </c>
      <c r="E63" s="283">
        <v>152</v>
      </c>
      <c r="F63" s="283">
        <v>151</v>
      </c>
      <c r="G63" s="283">
        <v>2</v>
      </c>
      <c r="H63" s="283">
        <v>2</v>
      </c>
      <c r="I63" s="283">
        <v>0</v>
      </c>
    </row>
    <row r="64" spans="1:9" x14ac:dyDescent="0.2">
      <c r="A64" s="149">
        <v>74</v>
      </c>
      <c r="B64" s="149" t="s">
        <v>544</v>
      </c>
      <c r="C64" s="283">
        <v>800</v>
      </c>
      <c r="D64" s="283">
        <v>766</v>
      </c>
      <c r="E64" s="283">
        <v>798</v>
      </c>
      <c r="F64" s="283">
        <v>765</v>
      </c>
      <c r="G64" s="283">
        <v>2</v>
      </c>
      <c r="H64" s="283">
        <v>1</v>
      </c>
      <c r="I64" s="283">
        <v>1</v>
      </c>
    </row>
    <row r="65" spans="1:9" x14ac:dyDescent="0.2">
      <c r="A65" s="149">
        <v>81</v>
      </c>
      <c r="B65" s="149" t="s">
        <v>505</v>
      </c>
      <c r="C65" s="283">
        <v>13</v>
      </c>
      <c r="D65" s="283">
        <v>1</v>
      </c>
      <c r="E65" s="283">
        <v>11</v>
      </c>
      <c r="F65" s="283">
        <v>1</v>
      </c>
      <c r="G65" s="283">
        <v>2</v>
      </c>
      <c r="H65" s="283">
        <v>0</v>
      </c>
      <c r="I65" s="283">
        <v>2</v>
      </c>
    </row>
    <row r="66" spans="1:9" x14ac:dyDescent="0.2">
      <c r="A66" s="149">
        <v>11</v>
      </c>
      <c r="B66" s="149" t="s">
        <v>535</v>
      </c>
      <c r="C66" s="283">
        <v>16</v>
      </c>
      <c r="D66" s="283">
        <v>13</v>
      </c>
      <c r="E66" s="283">
        <v>13</v>
      </c>
      <c r="F66" s="283">
        <v>13</v>
      </c>
      <c r="G66" s="283">
        <v>3</v>
      </c>
      <c r="H66" s="283">
        <v>0</v>
      </c>
      <c r="I66" s="283">
        <v>3</v>
      </c>
    </row>
    <row r="67" spans="1:9" x14ac:dyDescent="0.2">
      <c r="A67" s="149">
        <v>40</v>
      </c>
      <c r="B67" s="149" t="s">
        <v>498</v>
      </c>
      <c r="C67" s="283">
        <v>210</v>
      </c>
      <c r="D67" s="283">
        <v>111</v>
      </c>
      <c r="E67" s="283">
        <v>207</v>
      </c>
      <c r="F67" s="283">
        <v>109</v>
      </c>
      <c r="G67" s="283">
        <v>3</v>
      </c>
      <c r="H67" s="283">
        <v>2</v>
      </c>
      <c r="I67" s="283">
        <v>1</v>
      </c>
    </row>
    <row r="68" spans="1:9" x14ac:dyDescent="0.2">
      <c r="A68" s="149">
        <v>80</v>
      </c>
      <c r="B68" s="149" t="s">
        <v>555</v>
      </c>
      <c r="C68" s="283">
        <v>70</v>
      </c>
      <c r="D68" s="283">
        <v>54</v>
      </c>
      <c r="E68" s="283">
        <v>67</v>
      </c>
      <c r="F68" s="283">
        <v>52</v>
      </c>
      <c r="G68" s="283">
        <v>3</v>
      </c>
      <c r="H68" s="283">
        <v>2</v>
      </c>
      <c r="I68" s="283">
        <v>1</v>
      </c>
    </row>
    <row r="69" spans="1:9" x14ac:dyDescent="0.2">
      <c r="A69" s="149">
        <v>29</v>
      </c>
      <c r="B69" s="149" t="s">
        <v>564</v>
      </c>
      <c r="C69" s="283">
        <v>186</v>
      </c>
      <c r="D69" s="283">
        <v>144</v>
      </c>
      <c r="E69" s="283">
        <v>182</v>
      </c>
      <c r="F69" s="283">
        <v>139</v>
      </c>
      <c r="G69" s="283">
        <v>4</v>
      </c>
      <c r="H69" s="283">
        <v>5</v>
      </c>
      <c r="I69" s="283">
        <v>-1</v>
      </c>
    </row>
    <row r="70" spans="1:9" x14ac:dyDescent="0.2">
      <c r="A70" s="149">
        <v>43</v>
      </c>
      <c r="B70" s="149" t="s">
        <v>584</v>
      </c>
      <c r="C70" s="283">
        <v>2714</v>
      </c>
      <c r="D70" s="283">
        <v>1416</v>
      </c>
      <c r="E70" s="283">
        <v>2710</v>
      </c>
      <c r="F70" s="283">
        <v>1439</v>
      </c>
      <c r="G70" s="283">
        <v>4</v>
      </c>
      <c r="H70" s="283">
        <v>-23</v>
      </c>
      <c r="I70" s="283">
        <v>27</v>
      </c>
    </row>
    <row r="71" spans="1:9" x14ac:dyDescent="0.2">
      <c r="A71" s="149">
        <v>61</v>
      </c>
      <c r="B71" s="149" t="s">
        <v>558</v>
      </c>
      <c r="C71" s="283">
        <v>187</v>
      </c>
      <c r="D71" s="283">
        <v>183</v>
      </c>
      <c r="E71" s="283">
        <v>183</v>
      </c>
      <c r="F71" s="283">
        <v>179</v>
      </c>
      <c r="G71" s="283">
        <v>4</v>
      </c>
      <c r="H71" s="283">
        <v>4</v>
      </c>
      <c r="I71" s="283">
        <v>0</v>
      </c>
    </row>
    <row r="72" spans="1:9" x14ac:dyDescent="0.2">
      <c r="A72" s="149">
        <v>102</v>
      </c>
      <c r="B72" s="149" t="s">
        <v>553</v>
      </c>
      <c r="C72" s="283">
        <v>947</v>
      </c>
      <c r="D72" s="283">
        <v>405</v>
      </c>
      <c r="E72" s="283">
        <v>942</v>
      </c>
      <c r="F72" s="283">
        <v>394</v>
      </c>
      <c r="G72" s="283">
        <v>5</v>
      </c>
      <c r="H72" s="283">
        <v>11</v>
      </c>
      <c r="I72" s="283">
        <v>-6</v>
      </c>
    </row>
    <row r="73" spans="1:9" x14ac:dyDescent="0.2">
      <c r="A73" s="149">
        <v>45</v>
      </c>
      <c r="B73" s="149" t="s">
        <v>572</v>
      </c>
      <c r="C73" s="283">
        <v>486</v>
      </c>
      <c r="D73" s="283">
        <v>476</v>
      </c>
      <c r="E73" s="283">
        <v>481</v>
      </c>
      <c r="F73" s="283">
        <v>477</v>
      </c>
      <c r="G73" s="283">
        <v>5</v>
      </c>
      <c r="H73" s="283">
        <v>-1</v>
      </c>
      <c r="I73" s="283">
        <v>6</v>
      </c>
    </row>
    <row r="74" spans="1:9" x14ac:dyDescent="0.2">
      <c r="A74" s="149">
        <v>12</v>
      </c>
      <c r="B74" s="149" t="s">
        <v>556</v>
      </c>
      <c r="C74" s="283">
        <v>79</v>
      </c>
      <c r="D74" s="283">
        <v>76</v>
      </c>
      <c r="E74" s="283">
        <v>73</v>
      </c>
      <c r="F74" s="283">
        <v>71</v>
      </c>
      <c r="G74" s="283">
        <v>6</v>
      </c>
      <c r="H74" s="283">
        <v>5</v>
      </c>
      <c r="I74" s="283">
        <v>1</v>
      </c>
    </row>
    <row r="75" spans="1:9" x14ac:dyDescent="0.2">
      <c r="A75" s="149">
        <v>107</v>
      </c>
      <c r="B75" s="149" t="s">
        <v>559</v>
      </c>
      <c r="C75" s="283">
        <v>337</v>
      </c>
      <c r="D75" s="283">
        <v>94</v>
      </c>
      <c r="E75" s="283">
        <v>329</v>
      </c>
      <c r="F75" s="283">
        <v>93</v>
      </c>
      <c r="G75" s="283">
        <v>8</v>
      </c>
      <c r="H75" s="283">
        <v>1</v>
      </c>
      <c r="I75" s="283">
        <v>7</v>
      </c>
    </row>
    <row r="76" spans="1:9" x14ac:dyDescent="0.2">
      <c r="A76" s="149">
        <v>17</v>
      </c>
      <c r="B76" s="149" t="s">
        <v>487</v>
      </c>
      <c r="C76" s="283">
        <v>372</v>
      </c>
      <c r="D76" s="283">
        <v>310</v>
      </c>
      <c r="E76" s="283">
        <v>363</v>
      </c>
      <c r="F76" s="283">
        <v>308</v>
      </c>
      <c r="G76" s="283">
        <v>9</v>
      </c>
      <c r="H76" s="283">
        <v>2</v>
      </c>
      <c r="I76" s="283">
        <v>7</v>
      </c>
    </row>
    <row r="77" spans="1:9" x14ac:dyDescent="0.2">
      <c r="A77" s="149">
        <v>33</v>
      </c>
      <c r="B77" s="149" t="s">
        <v>492</v>
      </c>
      <c r="C77" s="283">
        <v>733</v>
      </c>
      <c r="D77" s="283">
        <v>707</v>
      </c>
      <c r="E77" s="283">
        <v>724</v>
      </c>
      <c r="F77" s="283">
        <v>696</v>
      </c>
      <c r="G77" s="283">
        <v>9</v>
      </c>
      <c r="H77" s="283">
        <v>11</v>
      </c>
      <c r="I77" s="283">
        <v>-2</v>
      </c>
    </row>
    <row r="78" spans="1:9" x14ac:dyDescent="0.2">
      <c r="A78" s="149">
        <v>59</v>
      </c>
      <c r="B78" s="149" t="s">
        <v>529</v>
      </c>
      <c r="C78" s="283">
        <v>917</v>
      </c>
      <c r="D78" s="283">
        <v>786</v>
      </c>
      <c r="E78" s="283">
        <v>908</v>
      </c>
      <c r="F78" s="283">
        <v>784</v>
      </c>
      <c r="G78" s="283">
        <v>9</v>
      </c>
      <c r="H78" s="283">
        <v>2</v>
      </c>
      <c r="I78" s="283">
        <v>7</v>
      </c>
    </row>
    <row r="79" spans="1:9" x14ac:dyDescent="0.2">
      <c r="A79" s="149">
        <v>65</v>
      </c>
      <c r="B79" s="149" t="s">
        <v>522</v>
      </c>
      <c r="C79" s="283">
        <v>406</v>
      </c>
      <c r="D79" s="283">
        <v>370</v>
      </c>
      <c r="E79" s="283">
        <v>396</v>
      </c>
      <c r="F79" s="283">
        <v>360</v>
      </c>
      <c r="G79" s="283">
        <v>10</v>
      </c>
      <c r="H79" s="283">
        <v>10</v>
      </c>
      <c r="I79" s="283">
        <v>0</v>
      </c>
    </row>
    <row r="80" spans="1:9" x14ac:dyDescent="0.2">
      <c r="A80" s="149">
        <v>96</v>
      </c>
      <c r="B80" s="149" t="s">
        <v>560</v>
      </c>
      <c r="C80" s="283">
        <v>557</v>
      </c>
      <c r="D80" s="283">
        <v>468</v>
      </c>
      <c r="E80" s="283">
        <v>547</v>
      </c>
      <c r="F80" s="283">
        <v>464</v>
      </c>
      <c r="G80" s="283">
        <v>10</v>
      </c>
      <c r="H80" s="283">
        <v>4</v>
      </c>
      <c r="I80" s="283">
        <v>6</v>
      </c>
    </row>
    <row r="81" spans="1:9" x14ac:dyDescent="0.2">
      <c r="A81" s="149">
        <v>42</v>
      </c>
      <c r="B81" s="149" t="s">
        <v>525</v>
      </c>
      <c r="C81" s="283">
        <v>306</v>
      </c>
      <c r="D81" s="283">
        <v>292</v>
      </c>
      <c r="E81" s="283">
        <v>295</v>
      </c>
      <c r="F81" s="283">
        <v>282</v>
      </c>
      <c r="G81" s="283">
        <v>11</v>
      </c>
      <c r="H81" s="283">
        <v>10</v>
      </c>
      <c r="I81" s="283">
        <v>1</v>
      </c>
    </row>
    <row r="82" spans="1:9" x14ac:dyDescent="0.2">
      <c r="A82" s="149">
        <v>116</v>
      </c>
      <c r="B82" s="149" t="s">
        <v>516</v>
      </c>
      <c r="C82" s="283">
        <v>755</v>
      </c>
      <c r="D82" s="283">
        <v>685</v>
      </c>
      <c r="E82" s="283">
        <v>743</v>
      </c>
      <c r="F82" s="283">
        <v>679</v>
      </c>
      <c r="G82" s="283">
        <v>12</v>
      </c>
      <c r="H82" s="283">
        <v>6</v>
      </c>
      <c r="I82" s="283">
        <v>6</v>
      </c>
    </row>
    <row r="83" spans="1:9" x14ac:dyDescent="0.2">
      <c r="A83" s="149">
        <v>5</v>
      </c>
      <c r="B83" s="149" t="s">
        <v>536</v>
      </c>
      <c r="C83" s="283">
        <v>1525</v>
      </c>
      <c r="D83" s="283">
        <v>1431</v>
      </c>
      <c r="E83" s="283">
        <v>1513</v>
      </c>
      <c r="F83" s="283">
        <v>1417</v>
      </c>
      <c r="G83" s="283">
        <v>12</v>
      </c>
      <c r="H83" s="283">
        <v>14</v>
      </c>
      <c r="I83" s="283">
        <v>-2</v>
      </c>
    </row>
    <row r="84" spans="1:9" x14ac:dyDescent="0.2">
      <c r="A84" s="149">
        <v>109</v>
      </c>
      <c r="B84" s="149" t="s">
        <v>577</v>
      </c>
      <c r="C84" s="283">
        <v>1273</v>
      </c>
      <c r="D84" s="283">
        <v>1268</v>
      </c>
      <c r="E84" s="283">
        <v>1260</v>
      </c>
      <c r="F84" s="283">
        <v>1254</v>
      </c>
      <c r="G84" s="283">
        <v>13</v>
      </c>
      <c r="H84" s="283">
        <v>14</v>
      </c>
      <c r="I84" s="283">
        <v>-1</v>
      </c>
    </row>
    <row r="85" spans="1:9" x14ac:dyDescent="0.2">
      <c r="A85" s="149">
        <v>2</v>
      </c>
      <c r="B85" s="149" t="s">
        <v>579</v>
      </c>
      <c r="C85" s="283">
        <v>5197</v>
      </c>
      <c r="D85" s="283">
        <v>4511</v>
      </c>
      <c r="E85" s="283">
        <v>5184</v>
      </c>
      <c r="F85" s="283">
        <v>4465</v>
      </c>
      <c r="G85" s="283">
        <v>13</v>
      </c>
      <c r="H85" s="283">
        <v>46</v>
      </c>
      <c r="I85" s="283">
        <v>-33</v>
      </c>
    </row>
    <row r="86" spans="1:9" x14ac:dyDescent="0.2">
      <c r="A86" s="149">
        <v>44</v>
      </c>
      <c r="B86" s="149" t="s">
        <v>585</v>
      </c>
      <c r="C86" s="283">
        <v>3985</v>
      </c>
      <c r="D86" s="283">
        <v>3876</v>
      </c>
      <c r="E86" s="283">
        <v>3972</v>
      </c>
      <c r="F86" s="283">
        <v>3867</v>
      </c>
      <c r="G86" s="283">
        <v>13</v>
      </c>
      <c r="H86" s="283">
        <v>9</v>
      </c>
      <c r="I86" s="283">
        <v>4</v>
      </c>
    </row>
    <row r="87" spans="1:9" x14ac:dyDescent="0.2">
      <c r="A87" s="149">
        <v>78</v>
      </c>
      <c r="B87" s="149" t="s">
        <v>550</v>
      </c>
      <c r="C87" s="283">
        <v>3786</v>
      </c>
      <c r="D87" s="283">
        <v>3733</v>
      </c>
      <c r="E87" s="283">
        <v>3773</v>
      </c>
      <c r="F87" s="283">
        <v>3719</v>
      </c>
      <c r="G87" s="283">
        <v>13</v>
      </c>
      <c r="H87" s="283">
        <v>14</v>
      </c>
      <c r="I87" s="283">
        <v>-1</v>
      </c>
    </row>
    <row r="88" spans="1:9" x14ac:dyDescent="0.2">
      <c r="A88" s="149">
        <v>87</v>
      </c>
      <c r="B88" s="149" t="s">
        <v>507</v>
      </c>
      <c r="C88" s="283">
        <v>706</v>
      </c>
      <c r="D88" s="283">
        <v>674</v>
      </c>
      <c r="E88" s="283">
        <v>693</v>
      </c>
      <c r="F88" s="283">
        <v>665</v>
      </c>
      <c r="G88" s="283">
        <v>13</v>
      </c>
      <c r="H88" s="283">
        <v>9</v>
      </c>
      <c r="I88" s="283">
        <v>4</v>
      </c>
    </row>
    <row r="89" spans="1:9" x14ac:dyDescent="0.2">
      <c r="A89" s="149">
        <v>112</v>
      </c>
      <c r="B89" s="149" t="s">
        <v>510</v>
      </c>
      <c r="C89" s="283">
        <v>336</v>
      </c>
      <c r="D89" s="283">
        <v>327</v>
      </c>
      <c r="E89" s="283">
        <v>322</v>
      </c>
      <c r="F89" s="283">
        <v>313</v>
      </c>
      <c r="G89" s="283">
        <v>14</v>
      </c>
      <c r="H89" s="283">
        <v>14</v>
      </c>
      <c r="I89" s="283">
        <v>0</v>
      </c>
    </row>
    <row r="90" spans="1:9" x14ac:dyDescent="0.2">
      <c r="A90" s="149">
        <v>7</v>
      </c>
      <c r="B90" s="149" t="s">
        <v>565</v>
      </c>
      <c r="C90" s="283">
        <v>94</v>
      </c>
      <c r="D90" s="283">
        <v>83</v>
      </c>
      <c r="E90" s="283">
        <v>80</v>
      </c>
      <c r="F90" s="283">
        <v>80</v>
      </c>
      <c r="G90" s="283">
        <v>14</v>
      </c>
      <c r="H90" s="283">
        <v>3</v>
      </c>
      <c r="I90" s="283">
        <v>11</v>
      </c>
    </row>
    <row r="91" spans="1:9" x14ac:dyDescent="0.2">
      <c r="A91" s="149">
        <v>37</v>
      </c>
      <c r="B91" s="149" t="s">
        <v>494</v>
      </c>
      <c r="C91" s="283">
        <v>2512</v>
      </c>
      <c r="D91" s="283">
        <v>2027</v>
      </c>
      <c r="E91" s="283">
        <v>2496</v>
      </c>
      <c r="F91" s="283">
        <v>2026</v>
      </c>
      <c r="G91" s="283">
        <v>16</v>
      </c>
      <c r="H91" s="283">
        <v>1</v>
      </c>
      <c r="I91" s="283">
        <v>15</v>
      </c>
    </row>
    <row r="92" spans="1:9" x14ac:dyDescent="0.2">
      <c r="A92" s="149">
        <v>47</v>
      </c>
      <c r="B92" s="149" t="s">
        <v>563</v>
      </c>
      <c r="C92" s="283">
        <v>1317</v>
      </c>
      <c r="D92" s="283">
        <v>1270</v>
      </c>
      <c r="E92" s="283">
        <v>1301</v>
      </c>
      <c r="F92" s="283">
        <v>1251</v>
      </c>
      <c r="G92" s="283">
        <v>16</v>
      </c>
      <c r="H92" s="283">
        <v>19</v>
      </c>
      <c r="I92" s="283">
        <v>-3</v>
      </c>
    </row>
    <row r="93" spans="1:9" x14ac:dyDescent="0.2">
      <c r="A93" s="149">
        <v>113</v>
      </c>
      <c r="B93" s="149" t="s">
        <v>547</v>
      </c>
      <c r="C93" s="283">
        <v>4435</v>
      </c>
      <c r="D93" s="283">
        <v>1420</v>
      </c>
      <c r="E93" s="283">
        <v>4418</v>
      </c>
      <c r="F93" s="283">
        <v>1390</v>
      </c>
      <c r="G93" s="283">
        <v>17</v>
      </c>
      <c r="H93" s="283">
        <v>30</v>
      </c>
      <c r="I93" s="283">
        <v>-13</v>
      </c>
    </row>
    <row r="94" spans="1:9" x14ac:dyDescent="0.2">
      <c r="A94" s="149">
        <v>24</v>
      </c>
      <c r="B94" s="149" t="s">
        <v>481</v>
      </c>
      <c r="C94" s="283">
        <v>2248</v>
      </c>
      <c r="D94" s="283">
        <v>2125</v>
      </c>
      <c r="E94" s="283">
        <v>2231</v>
      </c>
      <c r="F94" s="283">
        <v>2115</v>
      </c>
      <c r="G94" s="283">
        <v>17</v>
      </c>
      <c r="H94" s="283">
        <v>10</v>
      </c>
      <c r="I94" s="283">
        <v>7</v>
      </c>
    </row>
    <row r="95" spans="1:9" x14ac:dyDescent="0.2">
      <c r="A95" s="149">
        <v>48</v>
      </c>
      <c r="B95" s="149" t="s">
        <v>479</v>
      </c>
      <c r="C95" s="283">
        <v>1788</v>
      </c>
      <c r="D95" s="283">
        <v>1782</v>
      </c>
      <c r="E95" s="283">
        <v>1769</v>
      </c>
      <c r="F95" s="283">
        <v>1764</v>
      </c>
      <c r="G95" s="283">
        <v>19</v>
      </c>
      <c r="H95" s="283">
        <v>18</v>
      </c>
      <c r="I95" s="283">
        <v>1</v>
      </c>
    </row>
    <row r="96" spans="1:9" x14ac:dyDescent="0.2">
      <c r="A96" s="149">
        <v>64</v>
      </c>
      <c r="B96" s="149" t="s">
        <v>502</v>
      </c>
      <c r="C96" s="283">
        <v>429</v>
      </c>
      <c r="D96" s="283">
        <v>376</v>
      </c>
      <c r="E96" s="283">
        <v>407</v>
      </c>
      <c r="F96" s="283">
        <v>355</v>
      </c>
      <c r="G96" s="283">
        <v>22</v>
      </c>
      <c r="H96" s="283">
        <v>21</v>
      </c>
      <c r="I96" s="283">
        <v>1</v>
      </c>
    </row>
    <row r="97" spans="1:9" x14ac:dyDescent="0.2">
      <c r="A97" s="149">
        <v>36</v>
      </c>
      <c r="B97" s="149" t="s">
        <v>497</v>
      </c>
      <c r="C97" s="283">
        <v>652</v>
      </c>
      <c r="D97" s="283">
        <v>641</v>
      </c>
      <c r="E97" s="283">
        <v>629</v>
      </c>
      <c r="F97" s="283">
        <v>619</v>
      </c>
      <c r="G97" s="283">
        <v>23</v>
      </c>
      <c r="H97" s="283">
        <v>22</v>
      </c>
      <c r="I97" s="283">
        <v>1</v>
      </c>
    </row>
    <row r="98" spans="1:9" x14ac:dyDescent="0.2">
      <c r="A98" s="149">
        <v>6</v>
      </c>
      <c r="B98" s="149" t="s">
        <v>578</v>
      </c>
      <c r="C98" s="283">
        <v>6121</v>
      </c>
      <c r="D98" s="283">
        <v>5684</v>
      </c>
      <c r="E98" s="283">
        <v>6097</v>
      </c>
      <c r="F98" s="283">
        <v>5650</v>
      </c>
      <c r="G98" s="283">
        <v>24</v>
      </c>
      <c r="H98" s="283">
        <v>34</v>
      </c>
      <c r="I98" s="283">
        <v>-10</v>
      </c>
    </row>
    <row r="99" spans="1:9" x14ac:dyDescent="0.2">
      <c r="A99" s="149">
        <v>118</v>
      </c>
      <c r="B99" s="149" t="s">
        <v>575</v>
      </c>
      <c r="C99" s="283">
        <v>712</v>
      </c>
      <c r="D99" s="283">
        <v>529</v>
      </c>
      <c r="E99" s="283">
        <v>687</v>
      </c>
      <c r="F99" s="283">
        <v>520</v>
      </c>
      <c r="G99" s="283">
        <v>25</v>
      </c>
      <c r="H99" s="283">
        <v>9</v>
      </c>
      <c r="I99" s="283">
        <v>16</v>
      </c>
    </row>
    <row r="100" spans="1:9" x14ac:dyDescent="0.2">
      <c r="A100" s="149">
        <v>46</v>
      </c>
      <c r="B100" s="149" t="s">
        <v>538</v>
      </c>
      <c r="C100" s="283">
        <v>2554</v>
      </c>
      <c r="D100" s="283">
        <v>2485</v>
      </c>
      <c r="E100" s="283">
        <v>2529</v>
      </c>
      <c r="F100" s="283">
        <v>2458</v>
      </c>
      <c r="G100" s="283">
        <v>25</v>
      </c>
      <c r="H100" s="283">
        <v>27</v>
      </c>
      <c r="I100" s="283">
        <v>-2</v>
      </c>
    </row>
    <row r="101" spans="1:9" x14ac:dyDescent="0.2">
      <c r="A101" s="149">
        <v>50</v>
      </c>
      <c r="B101" s="149" t="s">
        <v>593</v>
      </c>
      <c r="C101" s="283">
        <v>8326</v>
      </c>
      <c r="D101" s="283">
        <v>3683</v>
      </c>
      <c r="E101" s="283">
        <v>8300</v>
      </c>
      <c r="F101" s="283">
        <v>3530</v>
      </c>
      <c r="G101" s="283">
        <v>26</v>
      </c>
      <c r="H101" s="283">
        <v>153</v>
      </c>
      <c r="I101" s="283">
        <v>-127</v>
      </c>
    </row>
    <row r="102" spans="1:9" x14ac:dyDescent="0.2">
      <c r="A102" s="149">
        <v>111</v>
      </c>
      <c r="B102" s="149" t="s">
        <v>509</v>
      </c>
      <c r="C102" s="283">
        <v>1826</v>
      </c>
      <c r="D102" s="283">
        <v>1801</v>
      </c>
      <c r="E102" s="283">
        <v>1789</v>
      </c>
      <c r="F102" s="283">
        <v>1769</v>
      </c>
      <c r="G102" s="283">
        <v>37</v>
      </c>
      <c r="H102" s="283">
        <v>32</v>
      </c>
      <c r="I102" s="283">
        <v>5</v>
      </c>
    </row>
    <row r="103" spans="1:9" x14ac:dyDescent="0.2">
      <c r="A103" s="149">
        <v>3</v>
      </c>
      <c r="B103" s="149" t="s">
        <v>589</v>
      </c>
      <c r="C103" s="283">
        <v>1448</v>
      </c>
      <c r="D103" s="283">
        <v>1134</v>
      </c>
      <c r="E103" s="283">
        <v>1411</v>
      </c>
      <c r="F103" s="283">
        <v>1055</v>
      </c>
      <c r="G103" s="283">
        <v>37</v>
      </c>
      <c r="H103" s="283">
        <v>79</v>
      </c>
      <c r="I103" s="283">
        <v>-42</v>
      </c>
    </row>
    <row r="104" spans="1:9" x14ac:dyDescent="0.2">
      <c r="A104" s="149">
        <v>77</v>
      </c>
      <c r="B104" s="149" t="s">
        <v>581</v>
      </c>
      <c r="C104" s="283">
        <v>1018</v>
      </c>
      <c r="D104" s="283">
        <v>869</v>
      </c>
      <c r="E104" s="283">
        <v>978</v>
      </c>
      <c r="F104" s="283">
        <v>857</v>
      </c>
      <c r="G104" s="283">
        <v>40</v>
      </c>
      <c r="H104" s="283">
        <v>12</v>
      </c>
      <c r="I104" s="283">
        <v>28</v>
      </c>
    </row>
    <row r="105" spans="1:9" x14ac:dyDescent="0.2">
      <c r="A105" s="149">
        <v>22</v>
      </c>
      <c r="B105" s="149" t="s">
        <v>490</v>
      </c>
      <c r="C105" s="283">
        <v>2453</v>
      </c>
      <c r="D105" s="283">
        <v>1868</v>
      </c>
      <c r="E105" s="283">
        <v>2405</v>
      </c>
      <c r="F105" s="283">
        <v>1852</v>
      </c>
      <c r="G105" s="283">
        <v>48</v>
      </c>
      <c r="H105" s="283">
        <v>16</v>
      </c>
      <c r="I105" s="283">
        <v>32</v>
      </c>
    </row>
    <row r="106" spans="1:9" x14ac:dyDescent="0.2">
      <c r="A106" s="149">
        <v>79</v>
      </c>
      <c r="B106" s="149" t="s">
        <v>480</v>
      </c>
      <c r="C106" s="283">
        <v>1172</v>
      </c>
      <c r="D106" s="283">
        <v>863</v>
      </c>
      <c r="E106" s="283">
        <v>1124</v>
      </c>
      <c r="F106" s="283">
        <v>822</v>
      </c>
      <c r="G106" s="283">
        <v>48</v>
      </c>
      <c r="H106" s="283">
        <v>41</v>
      </c>
      <c r="I106" s="283">
        <v>7</v>
      </c>
    </row>
    <row r="107" spans="1:9" x14ac:dyDescent="0.2">
      <c r="A107" s="149">
        <v>94</v>
      </c>
      <c r="B107" s="149" t="s">
        <v>533</v>
      </c>
      <c r="C107" s="283">
        <v>5769</v>
      </c>
      <c r="D107" s="283">
        <v>3278</v>
      </c>
      <c r="E107" s="283">
        <v>5712</v>
      </c>
      <c r="F107" s="283">
        <v>3268</v>
      </c>
      <c r="G107" s="283">
        <v>57</v>
      </c>
      <c r="H107" s="283">
        <v>10</v>
      </c>
      <c r="I107" s="283">
        <v>47</v>
      </c>
    </row>
    <row r="108" spans="1:9" x14ac:dyDescent="0.2">
      <c r="A108" s="149">
        <v>92</v>
      </c>
      <c r="B108" s="149" t="s">
        <v>551</v>
      </c>
      <c r="C108" s="283">
        <v>530</v>
      </c>
      <c r="D108" s="283">
        <v>238</v>
      </c>
      <c r="E108" s="283">
        <v>466</v>
      </c>
      <c r="F108" s="283">
        <v>242</v>
      </c>
      <c r="G108" s="283">
        <v>64</v>
      </c>
      <c r="H108" s="283">
        <v>-4</v>
      </c>
      <c r="I108" s="283">
        <v>68</v>
      </c>
    </row>
    <row r="109" spans="1:9" x14ac:dyDescent="0.2">
      <c r="A109" s="149">
        <v>18</v>
      </c>
      <c r="B109" s="149" t="s">
        <v>594</v>
      </c>
      <c r="C109" s="283">
        <v>4749</v>
      </c>
      <c r="D109" s="283">
        <v>4170</v>
      </c>
      <c r="E109" s="283">
        <v>4682</v>
      </c>
      <c r="F109" s="283">
        <v>4138</v>
      </c>
      <c r="G109" s="283">
        <v>67</v>
      </c>
      <c r="H109" s="283">
        <v>32</v>
      </c>
      <c r="I109" s="283">
        <v>35</v>
      </c>
    </row>
    <row r="110" spans="1:9" x14ac:dyDescent="0.2">
      <c r="A110" s="149">
        <v>8</v>
      </c>
      <c r="B110" s="149" t="s">
        <v>576</v>
      </c>
      <c r="C110" s="283">
        <v>10988</v>
      </c>
      <c r="D110" s="283">
        <v>10322</v>
      </c>
      <c r="E110" s="283">
        <v>10909</v>
      </c>
      <c r="F110" s="283">
        <v>10249</v>
      </c>
      <c r="G110" s="283">
        <v>79</v>
      </c>
      <c r="H110" s="283">
        <v>73</v>
      </c>
      <c r="I110" s="283">
        <v>6</v>
      </c>
    </row>
    <row r="111" spans="1:9" x14ac:dyDescent="0.2">
      <c r="A111" s="149">
        <v>30</v>
      </c>
      <c r="B111" s="149" t="s">
        <v>592</v>
      </c>
      <c r="C111" s="283">
        <v>5704</v>
      </c>
      <c r="D111" s="283">
        <v>4672</v>
      </c>
      <c r="E111" s="283">
        <v>5622</v>
      </c>
      <c r="F111" s="283">
        <v>4633</v>
      </c>
      <c r="G111" s="283">
        <v>82</v>
      </c>
      <c r="H111" s="283">
        <v>39</v>
      </c>
      <c r="I111" s="283">
        <v>43</v>
      </c>
    </row>
    <row r="112" spans="1:9" x14ac:dyDescent="0.2">
      <c r="A112" s="149">
        <v>100</v>
      </c>
      <c r="B112" s="149" t="s">
        <v>537</v>
      </c>
      <c r="C112" s="283">
        <v>985</v>
      </c>
      <c r="D112" s="283">
        <v>866</v>
      </c>
      <c r="E112" s="283">
        <v>902</v>
      </c>
      <c r="F112" s="283">
        <v>825</v>
      </c>
      <c r="G112" s="283">
        <v>83</v>
      </c>
      <c r="H112" s="283">
        <v>41</v>
      </c>
      <c r="I112" s="283">
        <v>42</v>
      </c>
    </row>
    <row r="113" spans="1:9" x14ac:dyDescent="0.2">
      <c r="A113" s="149">
        <v>86</v>
      </c>
      <c r="B113" s="149" t="s">
        <v>582</v>
      </c>
      <c r="C113" s="283">
        <v>2375</v>
      </c>
      <c r="D113" s="283">
        <v>1178</v>
      </c>
      <c r="E113" s="283">
        <v>2289</v>
      </c>
      <c r="F113" s="283">
        <v>1154</v>
      </c>
      <c r="G113" s="283">
        <v>86</v>
      </c>
      <c r="H113" s="283">
        <v>24</v>
      </c>
      <c r="I113" s="283">
        <v>62</v>
      </c>
    </row>
    <row r="114" spans="1:9" x14ac:dyDescent="0.2">
      <c r="A114" s="149">
        <v>35</v>
      </c>
      <c r="B114" s="149" t="s">
        <v>496</v>
      </c>
      <c r="C114" s="283">
        <v>3239</v>
      </c>
      <c r="D114" s="283">
        <v>3162</v>
      </c>
      <c r="E114" s="283">
        <v>3122</v>
      </c>
      <c r="F114" s="283">
        <v>3046</v>
      </c>
      <c r="G114" s="283">
        <v>117</v>
      </c>
      <c r="H114" s="283">
        <v>116</v>
      </c>
      <c r="I114" s="283">
        <v>1</v>
      </c>
    </row>
    <row r="115" spans="1:9" x14ac:dyDescent="0.2">
      <c r="A115" s="149">
        <v>95</v>
      </c>
      <c r="B115" s="149" t="s">
        <v>543</v>
      </c>
      <c r="C115" s="283">
        <v>632</v>
      </c>
      <c r="D115" s="283">
        <v>283</v>
      </c>
      <c r="E115" s="283">
        <v>506</v>
      </c>
      <c r="F115" s="283">
        <v>285</v>
      </c>
      <c r="G115" s="283">
        <v>126</v>
      </c>
      <c r="H115" s="283">
        <v>-2</v>
      </c>
      <c r="I115" s="283">
        <v>128</v>
      </c>
    </row>
    <row r="116" spans="1:9" x14ac:dyDescent="0.2">
      <c r="A116" s="149">
        <v>83</v>
      </c>
      <c r="B116" s="149" t="s">
        <v>591</v>
      </c>
      <c r="C116" s="283">
        <v>14055</v>
      </c>
      <c r="D116" s="283">
        <v>10784</v>
      </c>
      <c r="E116" s="283">
        <v>13886</v>
      </c>
      <c r="F116" s="283">
        <v>10684</v>
      </c>
      <c r="G116" s="283">
        <v>169</v>
      </c>
      <c r="H116" s="283">
        <v>100</v>
      </c>
      <c r="I116" s="283">
        <v>69</v>
      </c>
    </row>
    <row r="117" spans="1:9" x14ac:dyDescent="0.2">
      <c r="A117" s="149">
        <v>9</v>
      </c>
      <c r="B117" s="149" t="s">
        <v>483</v>
      </c>
      <c r="C117" s="283">
        <v>1366</v>
      </c>
      <c r="D117" s="283">
        <v>1160</v>
      </c>
      <c r="E117" s="283">
        <v>1197</v>
      </c>
      <c r="F117" s="283">
        <v>1028</v>
      </c>
      <c r="G117" s="283">
        <v>169</v>
      </c>
      <c r="H117" s="283">
        <v>132</v>
      </c>
      <c r="I117" s="283">
        <v>37</v>
      </c>
    </row>
    <row r="118" spans="1:9" x14ac:dyDescent="0.2">
      <c r="A118" s="149">
        <v>63</v>
      </c>
      <c r="B118" s="149" t="s">
        <v>595</v>
      </c>
      <c r="C118" s="283">
        <v>23262</v>
      </c>
      <c r="D118" s="283">
        <v>20840</v>
      </c>
      <c r="E118" s="283">
        <v>23081</v>
      </c>
      <c r="F118" s="283">
        <v>20483</v>
      </c>
      <c r="G118" s="283">
        <v>181</v>
      </c>
      <c r="H118" s="283">
        <v>357</v>
      </c>
      <c r="I118" s="283">
        <v>-176</v>
      </c>
    </row>
    <row r="119" spans="1:9" x14ac:dyDescent="0.2">
      <c r="A119" s="149">
        <v>73</v>
      </c>
      <c r="B119" s="149" t="s">
        <v>504</v>
      </c>
      <c r="C119" s="283">
        <v>13475</v>
      </c>
      <c r="D119" s="283">
        <v>13154</v>
      </c>
      <c r="E119" s="283">
        <v>13280</v>
      </c>
      <c r="F119" s="283">
        <v>13006</v>
      </c>
      <c r="G119" s="283">
        <v>195</v>
      </c>
      <c r="H119" s="283">
        <v>148</v>
      </c>
      <c r="I119" s="283">
        <v>47</v>
      </c>
    </row>
    <row r="120" spans="1:9" x14ac:dyDescent="0.2">
      <c r="A120" s="149">
        <v>21</v>
      </c>
      <c r="B120" s="149" t="s">
        <v>571</v>
      </c>
      <c r="C120" s="283">
        <v>2725</v>
      </c>
      <c r="D120" s="283">
        <v>2312</v>
      </c>
      <c r="E120" s="283">
        <v>2524</v>
      </c>
      <c r="F120" s="283">
        <v>2037</v>
      </c>
      <c r="G120" s="283">
        <v>201</v>
      </c>
      <c r="H120" s="283">
        <v>275</v>
      </c>
      <c r="I120" s="283">
        <v>-74</v>
      </c>
    </row>
    <row r="121" spans="1:9" x14ac:dyDescent="0.2">
      <c r="A121" s="149">
        <v>119</v>
      </c>
      <c r="B121" s="149" t="s">
        <v>512</v>
      </c>
      <c r="C121" s="283">
        <v>3242</v>
      </c>
      <c r="D121" s="283">
        <v>1547</v>
      </c>
      <c r="E121" s="283">
        <v>3012</v>
      </c>
      <c r="F121" s="283">
        <v>1515</v>
      </c>
      <c r="G121" s="283">
        <v>230</v>
      </c>
      <c r="H121" s="283">
        <v>32</v>
      </c>
      <c r="I121" s="283">
        <v>198</v>
      </c>
    </row>
    <row r="122" spans="1:9" x14ac:dyDescent="0.2">
      <c r="A122" s="149">
        <v>108</v>
      </c>
      <c r="B122" s="149" t="s">
        <v>515</v>
      </c>
      <c r="C122" s="283">
        <v>3547</v>
      </c>
      <c r="D122" s="283">
        <v>1860</v>
      </c>
      <c r="E122" s="283">
        <v>3295</v>
      </c>
      <c r="F122" s="283">
        <v>1837</v>
      </c>
      <c r="G122" s="283">
        <v>252</v>
      </c>
      <c r="H122" s="283">
        <v>23</v>
      </c>
      <c r="I122" s="283">
        <v>229</v>
      </c>
    </row>
    <row r="123" spans="1:9" x14ac:dyDescent="0.2">
      <c r="A123" s="149">
        <v>23</v>
      </c>
      <c r="B123" s="149" t="s">
        <v>598</v>
      </c>
      <c r="C123" s="283">
        <v>34831</v>
      </c>
      <c r="D123" s="283">
        <v>21948</v>
      </c>
      <c r="E123" s="283">
        <v>34545</v>
      </c>
      <c r="F123" s="283">
        <v>21854</v>
      </c>
      <c r="G123" s="283">
        <v>286</v>
      </c>
      <c r="H123" s="283">
        <v>94</v>
      </c>
      <c r="I123" s="283">
        <v>192</v>
      </c>
    </row>
    <row r="124" spans="1:9" x14ac:dyDescent="0.2">
      <c r="A124" s="149">
        <v>15</v>
      </c>
      <c r="B124" s="149" t="s">
        <v>590</v>
      </c>
      <c r="C124" s="283">
        <v>11484</v>
      </c>
      <c r="D124" s="283">
        <v>8353</v>
      </c>
      <c r="E124" s="283">
        <v>11188</v>
      </c>
      <c r="F124" s="283">
        <v>8448</v>
      </c>
      <c r="G124" s="283">
        <v>296</v>
      </c>
      <c r="H124" s="283">
        <v>-95</v>
      </c>
      <c r="I124" s="283">
        <v>391</v>
      </c>
    </row>
    <row r="125" spans="1:9" x14ac:dyDescent="0.2">
      <c r="A125" s="149">
        <v>85</v>
      </c>
      <c r="B125" s="149" t="s">
        <v>580</v>
      </c>
      <c r="C125" s="283">
        <v>7279</v>
      </c>
      <c r="D125" s="283">
        <v>5888</v>
      </c>
      <c r="E125" s="283">
        <v>6938</v>
      </c>
      <c r="F125" s="283">
        <v>5729</v>
      </c>
      <c r="G125" s="283">
        <v>341</v>
      </c>
      <c r="H125" s="283">
        <v>159</v>
      </c>
      <c r="I125" s="283">
        <v>182</v>
      </c>
    </row>
    <row r="126" spans="1:9" x14ac:dyDescent="0.2">
      <c r="A126" s="149">
        <v>93</v>
      </c>
      <c r="B126" s="149" t="s">
        <v>597</v>
      </c>
      <c r="C126" s="283">
        <v>35892</v>
      </c>
      <c r="D126" s="283">
        <v>32288</v>
      </c>
      <c r="E126" s="283">
        <v>35530</v>
      </c>
      <c r="F126" s="283">
        <v>31936</v>
      </c>
      <c r="G126" s="283">
        <v>362</v>
      </c>
      <c r="H126" s="283">
        <v>352</v>
      </c>
      <c r="I126" s="283">
        <v>10</v>
      </c>
    </row>
    <row r="127" spans="1:9" x14ac:dyDescent="0.2">
      <c r="A127" s="149">
        <v>53</v>
      </c>
      <c r="B127" s="149" t="s">
        <v>586</v>
      </c>
      <c r="C127" s="283">
        <v>34564</v>
      </c>
      <c r="D127" s="283">
        <v>25565</v>
      </c>
      <c r="E127" s="283">
        <v>34098</v>
      </c>
      <c r="F127" s="283">
        <v>25077</v>
      </c>
      <c r="G127" s="283">
        <v>466</v>
      </c>
      <c r="H127" s="283">
        <v>488</v>
      </c>
      <c r="I127" s="283">
        <v>-22</v>
      </c>
    </row>
    <row r="128" spans="1:9" x14ac:dyDescent="0.2">
      <c r="A128" s="149">
        <v>97</v>
      </c>
      <c r="B128" s="149" t="s">
        <v>599</v>
      </c>
      <c r="C128" s="283">
        <v>89542</v>
      </c>
      <c r="D128" s="283">
        <v>74802</v>
      </c>
      <c r="E128" s="283">
        <v>88645</v>
      </c>
      <c r="F128" s="283">
        <v>73796</v>
      </c>
      <c r="G128" s="283">
        <v>897</v>
      </c>
      <c r="H128" s="283">
        <v>1006</v>
      </c>
      <c r="I128" s="283">
        <v>-109</v>
      </c>
    </row>
    <row r="129" spans="1:9" x14ac:dyDescent="0.2">
      <c r="A129" s="149">
        <v>67</v>
      </c>
      <c r="B129" s="149" t="s">
        <v>600</v>
      </c>
      <c r="C129" s="283">
        <v>74547</v>
      </c>
      <c r="D129" s="283">
        <v>53069</v>
      </c>
      <c r="E129" s="283">
        <v>73640</v>
      </c>
      <c r="F129" s="283">
        <v>52490</v>
      </c>
      <c r="G129" s="283">
        <v>907</v>
      </c>
      <c r="H129" s="283">
        <v>579</v>
      </c>
      <c r="I129" s="283">
        <v>328</v>
      </c>
    </row>
    <row r="130" spans="1:9" x14ac:dyDescent="0.2">
      <c r="A130" s="149">
        <v>39</v>
      </c>
      <c r="B130" s="149" t="s">
        <v>399</v>
      </c>
      <c r="C130" s="283">
        <v>714748</v>
      </c>
      <c r="D130" s="283">
        <v>643651</v>
      </c>
      <c r="E130" s="283">
        <v>711969</v>
      </c>
      <c r="F130" s="283">
        <v>642048</v>
      </c>
      <c r="G130" s="283">
        <v>2779</v>
      </c>
      <c r="H130" s="283">
        <v>1603</v>
      </c>
      <c r="I130" s="283">
        <v>1176</v>
      </c>
    </row>
    <row r="131" spans="1:9" x14ac:dyDescent="0.2">
      <c r="A131" s="149">
        <v>120</v>
      </c>
      <c r="B131" s="149" t="s">
        <v>602</v>
      </c>
      <c r="C131" s="283">
        <v>418348</v>
      </c>
      <c r="D131" s="283">
        <v>349710</v>
      </c>
      <c r="E131" s="283">
        <v>414160</v>
      </c>
      <c r="F131" s="283">
        <v>346003</v>
      </c>
      <c r="G131" s="283">
        <v>4188</v>
      </c>
      <c r="H131" s="283">
        <v>3707</v>
      </c>
      <c r="I131" s="283">
        <v>481</v>
      </c>
    </row>
  </sheetData>
  <autoFilter ref="A6:I131">
    <sortState ref="A7:I131">
      <sortCondition ref="G6:G131"/>
    </sortState>
  </autoFilter>
  <mergeCells count="1">
    <mergeCell ref="H1:I1"/>
  </mergeCells>
  <hyperlinks>
    <hyperlink ref="H1:I1" location="Index!A1" display="Regresar al Índice"/>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0000"/>
  </sheetPr>
  <dimension ref="A1:I102"/>
  <sheetViews>
    <sheetView workbookViewId="0">
      <selection activeCell="A2" sqref="A2"/>
    </sheetView>
  </sheetViews>
  <sheetFormatPr baseColWidth="10" defaultColWidth="11.42578125" defaultRowHeight="12.75" x14ac:dyDescent="0.2"/>
  <cols>
    <col min="1" max="1" width="27.85546875" style="51" bestFit="1" customWidth="1"/>
    <col min="2" max="2" width="11.5703125" style="51" bestFit="1" customWidth="1"/>
    <col min="3" max="16384" width="11.42578125" style="51"/>
  </cols>
  <sheetData>
    <row r="1" spans="1:9" ht="15" x14ac:dyDescent="0.25">
      <c r="A1" s="317" t="s">
        <v>1027</v>
      </c>
      <c r="H1" s="330" t="s">
        <v>133</v>
      </c>
      <c r="I1" s="330"/>
    </row>
    <row r="2" spans="1:9" x14ac:dyDescent="0.2">
      <c r="A2" s="51" t="s">
        <v>814</v>
      </c>
    </row>
    <row r="3" spans="1:9" x14ac:dyDescent="0.2">
      <c r="A3" s="51" t="s">
        <v>815</v>
      </c>
    </row>
    <row r="6" spans="1:9" x14ac:dyDescent="0.2">
      <c r="A6" s="268" t="s">
        <v>692</v>
      </c>
      <c r="B6" s="268" t="s">
        <v>813</v>
      </c>
    </row>
    <row r="7" spans="1:9" x14ac:dyDescent="0.2">
      <c r="A7" s="212" t="s">
        <v>399</v>
      </c>
      <c r="B7" s="213">
        <v>478</v>
      </c>
    </row>
    <row r="8" spans="1:9" x14ac:dyDescent="0.2">
      <c r="A8" s="214" t="s">
        <v>602</v>
      </c>
      <c r="B8" s="215">
        <v>88</v>
      </c>
    </row>
    <row r="9" spans="1:9" x14ac:dyDescent="0.2">
      <c r="A9" s="212" t="s">
        <v>719</v>
      </c>
      <c r="B9" s="213">
        <v>31</v>
      </c>
    </row>
    <row r="10" spans="1:9" x14ac:dyDescent="0.2">
      <c r="A10" s="214" t="s">
        <v>557</v>
      </c>
      <c r="B10" s="215">
        <v>28</v>
      </c>
    </row>
    <row r="11" spans="1:9" x14ac:dyDescent="0.2">
      <c r="A11" s="212" t="s">
        <v>504</v>
      </c>
      <c r="B11" s="213">
        <v>26</v>
      </c>
    </row>
    <row r="12" spans="1:9" x14ac:dyDescent="0.2">
      <c r="A12" s="214" t="s">
        <v>599</v>
      </c>
      <c r="B12" s="215">
        <v>26</v>
      </c>
    </row>
    <row r="13" spans="1:9" x14ac:dyDescent="0.2">
      <c r="A13" s="212" t="s">
        <v>586</v>
      </c>
      <c r="B13" s="213">
        <v>21</v>
      </c>
    </row>
    <row r="14" spans="1:9" x14ac:dyDescent="0.2">
      <c r="A14" s="214" t="s">
        <v>597</v>
      </c>
      <c r="B14" s="215">
        <v>19</v>
      </c>
    </row>
    <row r="15" spans="1:9" x14ac:dyDescent="0.2">
      <c r="A15" s="212" t="s">
        <v>576</v>
      </c>
      <c r="B15" s="213">
        <v>17</v>
      </c>
    </row>
    <row r="16" spans="1:9" x14ac:dyDescent="0.2">
      <c r="A16" s="214" t="s">
        <v>594</v>
      </c>
      <c r="B16" s="215">
        <v>16</v>
      </c>
    </row>
    <row r="17" spans="1:2" x14ac:dyDescent="0.2">
      <c r="A17" s="212" t="s">
        <v>598</v>
      </c>
      <c r="B17" s="213">
        <v>15</v>
      </c>
    </row>
    <row r="18" spans="1:2" x14ac:dyDescent="0.2">
      <c r="A18" s="214" t="s">
        <v>600</v>
      </c>
      <c r="B18" s="215">
        <v>14</v>
      </c>
    </row>
    <row r="19" spans="1:2" x14ac:dyDescent="0.2">
      <c r="A19" s="212" t="s">
        <v>515</v>
      </c>
      <c r="B19" s="213">
        <v>12</v>
      </c>
    </row>
    <row r="20" spans="1:2" x14ac:dyDescent="0.2">
      <c r="A20" s="214" t="s">
        <v>574</v>
      </c>
      <c r="B20" s="215">
        <v>11</v>
      </c>
    </row>
    <row r="21" spans="1:2" x14ac:dyDescent="0.2">
      <c r="A21" s="212" t="s">
        <v>593</v>
      </c>
      <c r="B21" s="213">
        <v>10</v>
      </c>
    </row>
    <row r="22" spans="1:2" x14ac:dyDescent="0.2">
      <c r="A22" s="214" t="s">
        <v>566</v>
      </c>
      <c r="B22" s="215">
        <v>10</v>
      </c>
    </row>
    <row r="23" spans="1:2" x14ac:dyDescent="0.2">
      <c r="A23" s="212" t="s">
        <v>512</v>
      </c>
      <c r="B23" s="213">
        <v>10</v>
      </c>
    </row>
    <row r="24" spans="1:2" x14ac:dyDescent="0.2">
      <c r="A24" s="214" t="s">
        <v>595</v>
      </c>
      <c r="B24" s="215">
        <v>9</v>
      </c>
    </row>
    <row r="25" spans="1:2" x14ac:dyDescent="0.2">
      <c r="A25" s="212" t="s">
        <v>537</v>
      </c>
      <c r="B25" s="213">
        <v>9</v>
      </c>
    </row>
    <row r="26" spans="1:2" x14ac:dyDescent="0.2">
      <c r="A26" s="214" t="s">
        <v>516</v>
      </c>
      <c r="B26" s="215">
        <v>9</v>
      </c>
    </row>
    <row r="27" spans="1:2" x14ac:dyDescent="0.2">
      <c r="A27" s="212" t="s">
        <v>583</v>
      </c>
      <c r="B27" s="213">
        <v>9</v>
      </c>
    </row>
    <row r="28" spans="1:2" x14ac:dyDescent="0.2">
      <c r="A28" s="214" t="s">
        <v>587</v>
      </c>
      <c r="B28" s="215">
        <v>8</v>
      </c>
    </row>
    <row r="29" spans="1:2" x14ac:dyDescent="0.2">
      <c r="A29" s="212" t="s">
        <v>578</v>
      </c>
      <c r="B29" s="213">
        <v>7</v>
      </c>
    </row>
    <row r="30" spans="1:2" x14ac:dyDescent="0.2">
      <c r="A30" s="214" t="s">
        <v>592</v>
      </c>
      <c r="B30" s="215">
        <v>7</v>
      </c>
    </row>
    <row r="31" spans="1:2" x14ac:dyDescent="0.2">
      <c r="A31" s="212" t="s">
        <v>525</v>
      </c>
      <c r="B31" s="213">
        <v>7</v>
      </c>
    </row>
    <row r="32" spans="1:2" x14ac:dyDescent="0.2">
      <c r="A32" s="214" t="s">
        <v>561</v>
      </c>
      <c r="B32" s="215">
        <v>6</v>
      </c>
    </row>
    <row r="33" spans="1:2" x14ac:dyDescent="0.2">
      <c r="A33" s="212" t="s">
        <v>497</v>
      </c>
      <c r="B33" s="213">
        <v>6</v>
      </c>
    </row>
    <row r="34" spans="1:2" x14ac:dyDescent="0.2">
      <c r="A34" s="214" t="s">
        <v>502</v>
      </c>
      <c r="B34" s="215">
        <v>6</v>
      </c>
    </row>
    <row r="35" spans="1:2" x14ac:dyDescent="0.2">
      <c r="A35" s="212" t="s">
        <v>591</v>
      </c>
      <c r="B35" s="213">
        <v>6</v>
      </c>
    </row>
    <row r="36" spans="1:2" x14ac:dyDescent="0.2">
      <c r="A36" s="214" t="s">
        <v>507</v>
      </c>
      <c r="B36" s="215">
        <v>6</v>
      </c>
    </row>
    <row r="37" spans="1:2" x14ac:dyDescent="0.2">
      <c r="A37" s="212" t="s">
        <v>533</v>
      </c>
      <c r="B37" s="213">
        <v>6</v>
      </c>
    </row>
    <row r="38" spans="1:2" x14ac:dyDescent="0.2">
      <c r="A38" s="214" t="s">
        <v>575</v>
      </c>
      <c r="B38" s="215">
        <v>6</v>
      </c>
    </row>
    <row r="39" spans="1:2" x14ac:dyDescent="0.2">
      <c r="A39" s="212" t="s">
        <v>486</v>
      </c>
      <c r="B39" s="213">
        <v>5</v>
      </c>
    </row>
    <row r="40" spans="1:2" x14ac:dyDescent="0.2">
      <c r="A40" s="214" t="s">
        <v>490</v>
      </c>
      <c r="B40" s="215">
        <v>5</v>
      </c>
    </row>
    <row r="41" spans="1:2" x14ac:dyDescent="0.2">
      <c r="A41" s="212" t="s">
        <v>480</v>
      </c>
      <c r="B41" s="213">
        <v>5</v>
      </c>
    </row>
    <row r="42" spans="1:2" x14ac:dyDescent="0.2">
      <c r="A42" s="214" t="s">
        <v>588</v>
      </c>
      <c r="B42" s="215">
        <v>5</v>
      </c>
    </row>
    <row r="43" spans="1:2" x14ac:dyDescent="0.2">
      <c r="A43" s="212" t="s">
        <v>590</v>
      </c>
      <c r="B43" s="213">
        <v>4</v>
      </c>
    </row>
    <row r="44" spans="1:2" x14ac:dyDescent="0.2">
      <c r="A44" s="214" t="s">
        <v>571</v>
      </c>
      <c r="B44" s="215">
        <v>4</v>
      </c>
    </row>
    <row r="45" spans="1:2" x14ac:dyDescent="0.2">
      <c r="A45" s="212" t="s">
        <v>481</v>
      </c>
      <c r="B45" s="213">
        <v>4</v>
      </c>
    </row>
    <row r="46" spans="1:2" x14ac:dyDescent="0.2">
      <c r="A46" s="214" t="s">
        <v>573</v>
      </c>
      <c r="B46" s="215">
        <v>4</v>
      </c>
    </row>
    <row r="47" spans="1:2" x14ac:dyDescent="0.2">
      <c r="A47" s="212" t="s">
        <v>494</v>
      </c>
      <c r="B47" s="213">
        <v>4</v>
      </c>
    </row>
    <row r="48" spans="1:2" x14ac:dyDescent="0.2">
      <c r="A48" s="214" t="s">
        <v>596</v>
      </c>
      <c r="B48" s="215">
        <v>4</v>
      </c>
    </row>
    <row r="49" spans="1:2" x14ac:dyDescent="0.2">
      <c r="A49" s="212" t="s">
        <v>538</v>
      </c>
      <c r="B49" s="213">
        <v>4</v>
      </c>
    </row>
    <row r="50" spans="1:2" x14ac:dyDescent="0.2">
      <c r="A50" s="214" t="s">
        <v>584</v>
      </c>
      <c r="B50" s="215">
        <v>4</v>
      </c>
    </row>
    <row r="51" spans="1:2" x14ac:dyDescent="0.2">
      <c r="A51" s="212" t="s">
        <v>544</v>
      </c>
      <c r="B51" s="213">
        <v>4</v>
      </c>
    </row>
    <row r="52" spans="1:2" x14ac:dyDescent="0.2">
      <c r="A52" s="214" t="s">
        <v>523</v>
      </c>
      <c r="B52" s="215">
        <v>4</v>
      </c>
    </row>
    <row r="53" spans="1:2" x14ac:dyDescent="0.2">
      <c r="A53" s="212" t="s">
        <v>582</v>
      </c>
      <c r="B53" s="213">
        <v>4</v>
      </c>
    </row>
    <row r="54" spans="1:2" x14ac:dyDescent="0.2">
      <c r="A54" s="214" t="s">
        <v>560</v>
      </c>
      <c r="B54" s="215">
        <v>4</v>
      </c>
    </row>
    <row r="55" spans="1:2" x14ac:dyDescent="0.2">
      <c r="A55" s="212" t="s">
        <v>577</v>
      </c>
      <c r="B55" s="213">
        <v>4</v>
      </c>
    </row>
    <row r="56" spans="1:2" x14ac:dyDescent="0.2">
      <c r="A56" s="214" t="s">
        <v>569</v>
      </c>
      <c r="B56" s="215">
        <v>4</v>
      </c>
    </row>
    <row r="57" spans="1:2" x14ac:dyDescent="0.2">
      <c r="A57" s="212" t="s">
        <v>511</v>
      </c>
      <c r="B57" s="213">
        <v>4</v>
      </c>
    </row>
    <row r="58" spans="1:2" x14ac:dyDescent="0.2">
      <c r="A58" s="214" t="s">
        <v>521</v>
      </c>
      <c r="B58" s="215">
        <v>3</v>
      </c>
    </row>
    <row r="59" spans="1:2" x14ac:dyDescent="0.2">
      <c r="A59" s="212" t="s">
        <v>579</v>
      </c>
      <c r="B59" s="213">
        <v>3</v>
      </c>
    </row>
    <row r="60" spans="1:2" x14ac:dyDescent="0.2">
      <c r="A60" s="214" t="s">
        <v>536</v>
      </c>
      <c r="B60" s="215">
        <v>3</v>
      </c>
    </row>
    <row r="61" spans="1:2" x14ac:dyDescent="0.2">
      <c r="A61" s="212" t="s">
        <v>570</v>
      </c>
      <c r="B61" s="213">
        <v>3</v>
      </c>
    </row>
    <row r="62" spans="1:2" x14ac:dyDescent="0.2">
      <c r="A62" s="214" t="s">
        <v>572</v>
      </c>
      <c r="B62" s="215">
        <v>3</v>
      </c>
    </row>
    <row r="63" spans="1:2" x14ac:dyDescent="0.2">
      <c r="A63" s="212" t="s">
        <v>563</v>
      </c>
      <c r="B63" s="213">
        <v>3</v>
      </c>
    </row>
    <row r="64" spans="1:2" x14ac:dyDescent="0.2">
      <c r="A64" s="214" t="s">
        <v>529</v>
      </c>
      <c r="B64" s="215">
        <v>3</v>
      </c>
    </row>
    <row r="65" spans="1:2" x14ac:dyDescent="0.2">
      <c r="A65" s="212" t="s">
        <v>581</v>
      </c>
      <c r="B65" s="213">
        <v>3</v>
      </c>
    </row>
    <row r="66" spans="1:2" x14ac:dyDescent="0.2">
      <c r="A66" s="214" t="s">
        <v>580</v>
      </c>
      <c r="B66" s="215">
        <v>3</v>
      </c>
    </row>
    <row r="67" spans="1:2" x14ac:dyDescent="0.2">
      <c r="A67" s="212" t="s">
        <v>554</v>
      </c>
      <c r="B67" s="213">
        <v>3</v>
      </c>
    </row>
    <row r="68" spans="1:2" x14ac:dyDescent="0.2">
      <c r="A68" s="214" t="s">
        <v>520</v>
      </c>
      <c r="B68" s="215">
        <v>2</v>
      </c>
    </row>
    <row r="69" spans="1:2" x14ac:dyDescent="0.2">
      <c r="A69" s="212" t="s">
        <v>492</v>
      </c>
      <c r="B69" s="213">
        <v>2</v>
      </c>
    </row>
    <row r="70" spans="1:2" x14ac:dyDescent="0.2">
      <c r="A70" s="214" t="s">
        <v>496</v>
      </c>
      <c r="B70" s="215">
        <v>2</v>
      </c>
    </row>
    <row r="71" spans="1:2" x14ac:dyDescent="0.2">
      <c r="A71" s="212" t="s">
        <v>540</v>
      </c>
      <c r="B71" s="213">
        <v>2</v>
      </c>
    </row>
    <row r="72" spans="1:2" x14ac:dyDescent="0.2">
      <c r="A72" s="214" t="s">
        <v>519</v>
      </c>
      <c r="B72" s="215">
        <v>2</v>
      </c>
    </row>
    <row r="73" spans="1:2" x14ac:dyDescent="0.2">
      <c r="A73" s="212" t="s">
        <v>522</v>
      </c>
      <c r="B73" s="213">
        <v>2</v>
      </c>
    </row>
    <row r="74" spans="1:2" x14ac:dyDescent="0.2">
      <c r="A74" s="214" t="s">
        <v>526</v>
      </c>
      <c r="B74" s="215">
        <v>2</v>
      </c>
    </row>
    <row r="75" spans="1:2" x14ac:dyDescent="0.2">
      <c r="A75" s="212" t="s">
        <v>524</v>
      </c>
      <c r="B75" s="213">
        <v>2</v>
      </c>
    </row>
    <row r="76" spans="1:2" x14ac:dyDescent="0.2">
      <c r="A76" s="214" t="s">
        <v>552</v>
      </c>
      <c r="B76" s="215">
        <v>2</v>
      </c>
    </row>
    <row r="77" spans="1:2" x14ac:dyDescent="0.2">
      <c r="A77" s="212" t="s">
        <v>568</v>
      </c>
      <c r="B77" s="213">
        <v>2</v>
      </c>
    </row>
    <row r="78" spans="1:2" x14ac:dyDescent="0.2">
      <c r="A78" s="214" t="s">
        <v>545</v>
      </c>
      <c r="B78" s="215">
        <v>2</v>
      </c>
    </row>
    <row r="79" spans="1:2" x14ac:dyDescent="0.2">
      <c r="A79" s="212" t="s">
        <v>518</v>
      </c>
      <c r="B79" s="213">
        <v>1</v>
      </c>
    </row>
    <row r="80" spans="1:2" x14ac:dyDescent="0.2">
      <c r="A80" s="214" t="s">
        <v>485</v>
      </c>
      <c r="B80" s="215">
        <v>1</v>
      </c>
    </row>
    <row r="81" spans="1:2" x14ac:dyDescent="0.2">
      <c r="A81" s="212" t="s">
        <v>488</v>
      </c>
      <c r="B81" s="213">
        <v>1</v>
      </c>
    </row>
    <row r="82" spans="1:2" x14ac:dyDescent="0.2">
      <c r="A82" s="214" t="s">
        <v>562</v>
      </c>
      <c r="B82" s="215">
        <v>1</v>
      </c>
    </row>
    <row r="83" spans="1:2" x14ac:dyDescent="0.2">
      <c r="A83" s="212" t="s">
        <v>564</v>
      </c>
      <c r="B83" s="213">
        <v>1</v>
      </c>
    </row>
    <row r="84" spans="1:2" x14ac:dyDescent="0.2">
      <c r="A84" s="214" t="s">
        <v>483</v>
      </c>
      <c r="B84" s="215">
        <v>1</v>
      </c>
    </row>
    <row r="85" spans="1:2" x14ac:dyDescent="0.2">
      <c r="A85" s="212" t="s">
        <v>495</v>
      </c>
      <c r="B85" s="213">
        <v>1</v>
      </c>
    </row>
    <row r="86" spans="1:2" x14ac:dyDescent="0.2">
      <c r="A86" s="214" t="s">
        <v>531</v>
      </c>
      <c r="B86" s="215">
        <v>1</v>
      </c>
    </row>
    <row r="87" spans="1:2" x14ac:dyDescent="0.2">
      <c r="A87" s="212" t="s">
        <v>585</v>
      </c>
      <c r="B87" s="213">
        <v>1</v>
      </c>
    </row>
    <row r="88" spans="1:2" x14ac:dyDescent="0.2">
      <c r="A88" s="214" t="s">
        <v>479</v>
      </c>
      <c r="B88" s="215">
        <v>1</v>
      </c>
    </row>
    <row r="89" spans="1:2" x14ac:dyDescent="0.2">
      <c r="A89" s="212" t="s">
        <v>499</v>
      </c>
      <c r="B89" s="213">
        <v>1</v>
      </c>
    </row>
    <row r="90" spans="1:2" x14ac:dyDescent="0.2">
      <c r="A90" s="214" t="s">
        <v>541</v>
      </c>
      <c r="B90" s="215">
        <v>1</v>
      </c>
    </row>
    <row r="91" spans="1:2" x14ac:dyDescent="0.2">
      <c r="A91" s="212" t="s">
        <v>530</v>
      </c>
      <c r="B91" s="213">
        <v>1</v>
      </c>
    </row>
    <row r="92" spans="1:2" x14ac:dyDescent="0.2">
      <c r="A92" s="214" t="s">
        <v>558</v>
      </c>
      <c r="B92" s="215">
        <v>1</v>
      </c>
    </row>
    <row r="93" spans="1:2" x14ac:dyDescent="0.2">
      <c r="A93" s="212" t="s">
        <v>503</v>
      </c>
      <c r="B93" s="213">
        <v>1</v>
      </c>
    </row>
    <row r="94" spans="1:2" x14ac:dyDescent="0.2">
      <c r="A94" s="214" t="s">
        <v>547</v>
      </c>
      <c r="B94" s="215">
        <v>1</v>
      </c>
    </row>
    <row r="95" spans="1:2" x14ac:dyDescent="0.2">
      <c r="A95" s="212" t="s">
        <v>565</v>
      </c>
      <c r="B95" s="213">
        <v>1</v>
      </c>
    </row>
    <row r="96" spans="1:2" x14ac:dyDescent="0.2">
      <c r="A96" s="214" t="s">
        <v>532</v>
      </c>
      <c r="B96" s="215">
        <v>1</v>
      </c>
    </row>
    <row r="97" spans="1:2" x14ac:dyDescent="0.2">
      <c r="A97" s="212" t="s">
        <v>550</v>
      </c>
      <c r="B97" s="213">
        <v>1</v>
      </c>
    </row>
    <row r="98" spans="1:2" x14ac:dyDescent="0.2">
      <c r="A98" s="214" t="s">
        <v>517</v>
      </c>
      <c r="B98" s="215">
        <v>1</v>
      </c>
    </row>
    <row r="99" spans="1:2" x14ac:dyDescent="0.2">
      <c r="A99" s="212" t="s">
        <v>509</v>
      </c>
      <c r="B99" s="213">
        <v>1</v>
      </c>
    </row>
    <row r="100" spans="1:2" x14ac:dyDescent="0.2">
      <c r="A100" s="214" t="s">
        <v>510</v>
      </c>
      <c r="B100" s="215">
        <v>1</v>
      </c>
    </row>
    <row r="101" spans="1:2" x14ac:dyDescent="0.2">
      <c r="A101" s="212" t="s">
        <v>513</v>
      </c>
      <c r="B101" s="213">
        <v>1</v>
      </c>
    </row>
    <row r="102" spans="1:2" x14ac:dyDescent="0.2">
      <c r="A102" s="269" t="s">
        <v>718</v>
      </c>
      <c r="B102" s="270">
        <v>1094</v>
      </c>
    </row>
  </sheetData>
  <mergeCells count="1">
    <mergeCell ref="H1:I1"/>
  </mergeCells>
  <hyperlinks>
    <hyperlink ref="H1:I1" location="Index!A1" display="Regresar al Índice"/>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FF0000"/>
  </sheetPr>
  <dimension ref="A1:I128"/>
  <sheetViews>
    <sheetView workbookViewId="0">
      <selection activeCell="F11" sqref="F11"/>
    </sheetView>
  </sheetViews>
  <sheetFormatPr baseColWidth="10" defaultRowHeight="12.75" x14ac:dyDescent="0.2"/>
  <sheetData>
    <row r="1" spans="1:9" ht="15" x14ac:dyDescent="0.25">
      <c r="A1" t="s">
        <v>1162</v>
      </c>
      <c r="H1" s="330" t="s">
        <v>133</v>
      </c>
      <c r="I1" s="330"/>
    </row>
    <row r="3" spans="1:9" x14ac:dyDescent="0.2">
      <c r="A3" t="s">
        <v>271</v>
      </c>
      <c r="B3" t="s">
        <v>268</v>
      </c>
      <c r="C3" t="s">
        <v>269</v>
      </c>
    </row>
    <row r="4" spans="1:9" x14ac:dyDescent="0.2">
      <c r="A4" t="s">
        <v>568</v>
      </c>
      <c r="B4">
        <v>49</v>
      </c>
      <c r="C4">
        <v>-476</v>
      </c>
    </row>
    <row r="5" spans="1:9" x14ac:dyDescent="0.2">
      <c r="A5" t="s">
        <v>587</v>
      </c>
      <c r="B5">
        <v>-37</v>
      </c>
      <c r="C5">
        <v>-174</v>
      </c>
    </row>
    <row r="6" spans="1:9" x14ac:dyDescent="0.2">
      <c r="A6" t="s">
        <v>583</v>
      </c>
      <c r="B6">
        <v>-138</v>
      </c>
      <c r="C6">
        <v>-43</v>
      </c>
    </row>
    <row r="7" spans="1:9" x14ac:dyDescent="0.2">
      <c r="A7" t="s">
        <v>596</v>
      </c>
      <c r="B7">
        <v>-38</v>
      </c>
      <c r="C7">
        <v>-141</v>
      </c>
    </row>
    <row r="8" spans="1:9" x14ac:dyDescent="0.2">
      <c r="A8" t="s">
        <v>557</v>
      </c>
      <c r="B8">
        <v>-47</v>
      </c>
      <c r="C8">
        <v>-127</v>
      </c>
    </row>
    <row r="9" spans="1:9" x14ac:dyDescent="0.2">
      <c r="A9" t="s">
        <v>534</v>
      </c>
      <c r="B9">
        <v>-30</v>
      </c>
      <c r="C9">
        <v>-143</v>
      </c>
    </row>
    <row r="10" spans="1:9" x14ac:dyDescent="0.2">
      <c r="A10" t="s">
        <v>601</v>
      </c>
      <c r="B10">
        <v>27</v>
      </c>
      <c r="C10">
        <v>-199</v>
      </c>
    </row>
    <row r="11" spans="1:9" x14ac:dyDescent="0.2">
      <c r="A11" t="s">
        <v>513</v>
      </c>
      <c r="B11">
        <v>-155</v>
      </c>
      <c r="C11">
        <v>0</v>
      </c>
    </row>
    <row r="12" spans="1:9" x14ac:dyDescent="0.2">
      <c r="A12" t="s">
        <v>588</v>
      </c>
      <c r="B12">
        <v>-18</v>
      </c>
      <c r="C12">
        <v>-32</v>
      </c>
    </row>
    <row r="13" spans="1:9" x14ac:dyDescent="0.2">
      <c r="A13" t="s">
        <v>486</v>
      </c>
      <c r="B13">
        <v>-18</v>
      </c>
      <c r="C13">
        <v>-14</v>
      </c>
    </row>
    <row r="14" spans="1:9" x14ac:dyDescent="0.2">
      <c r="A14" t="s">
        <v>541</v>
      </c>
      <c r="B14">
        <v>19</v>
      </c>
      <c r="C14">
        <v>-42</v>
      </c>
    </row>
    <row r="15" spans="1:9" x14ac:dyDescent="0.2">
      <c r="A15" t="s">
        <v>511</v>
      </c>
      <c r="B15">
        <v>-26</v>
      </c>
      <c r="C15">
        <v>10</v>
      </c>
    </row>
    <row r="16" spans="1:9" x14ac:dyDescent="0.2">
      <c r="A16" t="s">
        <v>532</v>
      </c>
      <c r="B16">
        <v>-1</v>
      </c>
      <c r="C16">
        <v>-10</v>
      </c>
    </row>
    <row r="17" spans="1:3" x14ac:dyDescent="0.2">
      <c r="A17" t="s">
        <v>485</v>
      </c>
      <c r="B17">
        <v>-10</v>
      </c>
      <c r="C17">
        <v>0</v>
      </c>
    </row>
    <row r="18" spans="1:3" x14ac:dyDescent="0.2">
      <c r="A18" t="s">
        <v>521</v>
      </c>
      <c r="B18">
        <v>-9</v>
      </c>
      <c r="C18">
        <v>1</v>
      </c>
    </row>
    <row r="19" spans="1:3" x14ac:dyDescent="0.2">
      <c r="A19" t="s">
        <v>523</v>
      </c>
      <c r="B19">
        <v>0</v>
      </c>
      <c r="C19">
        <v>-8</v>
      </c>
    </row>
    <row r="20" spans="1:3" x14ac:dyDescent="0.2">
      <c r="A20" t="s">
        <v>491</v>
      </c>
      <c r="B20">
        <v>-2</v>
      </c>
      <c r="C20">
        <v>-4</v>
      </c>
    </row>
    <row r="21" spans="1:3" x14ac:dyDescent="0.2">
      <c r="A21" t="s">
        <v>517</v>
      </c>
      <c r="B21">
        <v>22</v>
      </c>
      <c r="C21">
        <v>-28</v>
      </c>
    </row>
    <row r="22" spans="1:3" x14ac:dyDescent="0.2">
      <c r="A22" t="s">
        <v>545</v>
      </c>
      <c r="B22">
        <v>-1</v>
      </c>
      <c r="C22">
        <v>-4</v>
      </c>
    </row>
    <row r="23" spans="1:3" x14ac:dyDescent="0.2">
      <c r="A23" t="s">
        <v>528</v>
      </c>
      <c r="B23">
        <v>5</v>
      </c>
      <c r="C23">
        <v>-10</v>
      </c>
    </row>
    <row r="24" spans="1:3" x14ac:dyDescent="0.2">
      <c r="A24" t="s">
        <v>524</v>
      </c>
      <c r="B24">
        <v>-4</v>
      </c>
      <c r="C24">
        <v>-1</v>
      </c>
    </row>
    <row r="25" spans="1:3" x14ac:dyDescent="0.2">
      <c r="A25" t="s">
        <v>549</v>
      </c>
      <c r="B25">
        <v>-4</v>
      </c>
      <c r="C25">
        <v>0</v>
      </c>
    </row>
    <row r="26" spans="1:3" x14ac:dyDescent="0.2">
      <c r="A26" t="s">
        <v>569</v>
      </c>
      <c r="B26">
        <v>4</v>
      </c>
      <c r="C26">
        <v>-7</v>
      </c>
    </row>
    <row r="27" spans="1:3" x14ac:dyDescent="0.2">
      <c r="A27" t="s">
        <v>531</v>
      </c>
      <c r="B27">
        <v>-3</v>
      </c>
      <c r="C27">
        <v>0</v>
      </c>
    </row>
    <row r="28" spans="1:3" x14ac:dyDescent="0.2">
      <c r="A28" t="s">
        <v>530</v>
      </c>
      <c r="B28">
        <v>-16</v>
      </c>
      <c r="C28">
        <v>13</v>
      </c>
    </row>
    <row r="29" spans="1:3" x14ac:dyDescent="0.2">
      <c r="A29" t="s">
        <v>554</v>
      </c>
      <c r="B29">
        <v>0</v>
      </c>
      <c r="C29">
        <v>-3</v>
      </c>
    </row>
    <row r="30" spans="1:3" x14ac:dyDescent="0.2">
      <c r="A30" t="s">
        <v>566</v>
      </c>
      <c r="B30">
        <v>2</v>
      </c>
      <c r="C30">
        <v>-4</v>
      </c>
    </row>
    <row r="31" spans="1:3" x14ac:dyDescent="0.2">
      <c r="A31" t="s">
        <v>514</v>
      </c>
      <c r="B31">
        <v>-2</v>
      </c>
      <c r="C31">
        <v>0</v>
      </c>
    </row>
    <row r="32" spans="1:3" x14ac:dyDescent="0.2">
      <c r="A32" t="s">
        <v>489</v>
      </c>
      <c r="B32">
        <v>-3</v>
      </c>
      <c r="C32">
        <v>1</v>
      </c>
    </row>
    <row r="33" spans="1:3" x14ac:dyDescent="0.2">
      <c r="A33" t="s">
        <v>567</v>
      </c>
      <c r="B33">
        <v>-3</v>
      </c>
      <c r="C33">
        <v>1</v>
      </c>
    </row>
    <row r="34" spans="1:3" x14ac:dyDescent="0.2">
      <c r="A34" t="s">
        <v>503</v>
      </c>
      <c r="B34">
        <v>-2</v>
      </c>
      <c r="C34">
        <v>0</v>
      </c>
    </row>
    <row r="35" spans="1:3" x14ac:dyDescent="0.2">
      <c r="A35" t="s">
        <v>482</v>
      </c>
      <c r="B35">
        <v>-2</v>
      </c>
      <c r="C35">
        <v>0</v>
      </c>
    </row>
    <row r="36" spans="1:3" x14ac:dyDescent="0.2">
      <c r="A36" t="s">
        <v>574</v>
      </c>
      <c r="B36">
        <v>-5</v>
      </c>
      <c r="C36">
        <v>3</v>
      </c>
    </row>
    <row r="37" spans="1:3" x14ac:dyDescent="0.2">
      <c r="A37" t="s">
        <v>526</v>
      </c>
      <c r="B37">
        <v>2</v>
      </c>
      <c r="C37">
        <v>-3</v>
      </c>
    </row>
    <row r="38" spans="1:3" x14ac:dyDescent="0.2">
      <c r="A38" t="s">
        <v>561</v>
      </c>
      <c r="B38">
        <v>-10</v>
      </c>
      <c r="C38">
        <v>9</v>
      </c>
    </row>
    <row r="39" spans="1:3" x14ac:dyDescent="0.2">
      <c r="A39" t="s">
        <v>573</v>
      </c>
      <c r="B39">
        <v>-2</v>
      </c>
      <c r="C39">
        <v>1</v>
      </c>
    </row>
    <row r="40" spans="1:3" x14ac:dyDescent="0.2">
      <c r="A40" t="s">
        <v>499</v>
      </c>
      <c r="B40">
        <v>-1</v>
      </c>
      <c r="C40">
        <v>0</v>
      </c>
    </row>
    <row r="41" spans="1:3" x14ac:dyDescent="0.2">
      <c r="A41" t="s">
        <v>540</v>
      </c>
      <c r="B41">
        <v>-1</v>
      </c>
      <c r="C41">
        <v>0</v>
      </c>
    </row>
    <row r="42" spans="1:3" x14ac:dyDescent="0.2">
      <c r="A42" t="s">
        <v>519</v>
      </c>
      <c r="B42">
        <v>2</v>
      </c>
      <c r="C42">
        <v>-3</v>
      </c>
    </row>
    <row r="43" spans="1:3" x14ac:dyDescent="0.2">
      <c r="A43" t="s">
        <v>539</v>
      </c>
      <c r="B43">
        <v>-1</v>
      </c>
      <c r="C43">
        <v>0</v>
      </c>
    </row>
    <row r="44" spans="1:3" x14ac:dyDescent="0.2">
      <c r="A44" t="s">
        <v>527</v>
      </c>
      <c r="B44">
        <v>0</v>
      </c>
      <c r="C44">
        <v>0</v>
      </c>
    </row>
    <row r="45" spans="1:3" x14ac:dyDescent="0.2">
      <c r="A45" t="s">
        <v>488</v>
      </c>
      <c r="B45">
        <v>0</v>
      </c>
      <c r="C45">
        <v>0</v>
      </c>
    </row>
    <row r="46" spans="1:3" x14ac:dyDescent="0.2">
      <c r="A46" t="s">
        <v>562</v>
      </c>
      <c r="B46">
        <v>0</v>
      </c>
      <c r="C46">
        <v>0</v>
      </c>
    </row>
    <row r="47" spans="1:3" x14ac:dyDescent="0.2">
      <c r="A47" t="s">
        <v>546</v>
      </c>
      <c r="B47">
        <v>0</v>
      </c>
      <c r="C47">
        <v>0</v>
      </c>
    </row>
    <row r="48" spans="1:3" x14ac:dyDescent="0.2">
      <c r="A48" t="s">
        <v>493</v>
      </c>
      <c r="B48">
        <v>0</v>
      </c>
      <c r="C48">
        <v>0</v>
      </c>
    </row>
    <row r="49" spans="1:3" x14ac:dyDescent="0.2">
      <c r="A49" t="s">
        <v>542</v>
      </c>
      <c r="B49">
        <v>0</v>
      </c>
      <c r="C49">
        <v>0</v>
      </c>
    </row>
    <row r="50" spans="1:3" x14ac:dyDescent="0.2">
      <c r="A50" t="s">
        <v>506</v>
      </c>
      <c r="B50">
        <v>0</v>
      </c>
      <c r="C50">
        <v>0</v>
      </c>
    </row>
    <row r="51" spans="1:3" x14ac:dyDescent="0.2">
      <c r="A51" t="s">
        <v>500</v>
      </c>
      <c r="B51">
        <v>0</v>
      </c>
      <c r="C51">
        <v>0</v>
      </c>
    </row>
    <row r="52" spans="1:3" x14ac:dyDescent="0.2">
      <c r="A52" t="s">
        <v>501</v>
      </c>
      <c r="B52">
        <v>0</v>
      </c>
      <c r="C52">
        <v>0</v>
      </c>
    </row>
    <row r="53" spans="1:3" x14ac:dyDescent="0.2">
      <c r="A53" t="s">
        <v>548</v>
      </c>
      <c r="B53">
        <v>0</v>
      </c>
      <c r="C53">
        <v>0</v>
      </c>
    </row>
    <row r="54" spans="1:3" x14ac:dyDescent="0.2">
      <c r="A54" t="s">
        <v>508</v>
      </c>
      <c r="B54">
        <v>0</v>
      </c>
      <c r="C54">
        <v>0</v>
      </c>
    </row>
    <row r="55" spans="1:3" x14ac:dyDescent="0.2">
      <c r="A55" t="s">
        <v>484</v>
      </c>
      <c r="B55">
        <v>1</v>
      </c>
      <c r="C55">
        <v>0</v>
      </c>
    </row>
    <row r="56" spans="1:3" x14ac:dyDescent="0.2">
      <c r="A56" t="s">
        <v>570</v>
      </c>
      <c r="B56">
        <v>2</v>
      </c>
      <c r="C56">
        <v>-1</v>
      </c>
    </row>
    <row r="57" spans="1:3" x14ac:dyDescent="0.2">
      <c r="A57" t="s">
        <v>518</v>
      </c>
      <c r="B57">
        <v>1</v>
      </c>
      <c r="C57">
        <v>0</v>
      </c>
    </row>
    <row r="58" spans="1:3" x14ac:dyDescent="0.2">
      <c r="A58" t="s">
        <v>552</v>
      </c>
      <c r="B58">
        <v>-3</v>
      </c>
      <c r="C58">
        <v>5</v>
      </c>
    </row>
    <row r="59" spans="1:3" x14ac:dyDescent="0.2">
      <c r="A59" t="s">
        <v>520</v>
      </c>
      <c r="B59">
        <v>2</v>
      </c>
      <c r="C59">
        <v>0</v>
      </c>
    </row>
    <row r="60" spans="1:3" x14ac:dyDescent="0.2">
      <c r="A60" t="s">
        <v>495</v>
      </c>
      <c r="B60">
        <v>2</v>
      </c>
      <c r="C60">
        <v>0</v>
      </c>
    </row>
    <row r="61" spans="1:3" x14ac:dyDescent="0.2">
      <c r="A61" t="s">
        <v>544</v>
      </c>
      <c r="B61">
        <v>1</v>
      </c>
      <c r="C61">
        <v>1</v>
      </c>
    </row>
    <row r="62" spans="1:3" x14ac:dyDescent="0.2">
      <c r="A62" t="s">
        <v>505</v>
      </c>
      <c r="B62">
        <v>0</v>
      </c>
      <c r="C62">
        <v>2</v>
      </c>
    </row>
    <row r="63" spans="1:3" x14ac:dyDescent="0.2">
      <c r="A63" t="s">
        <v>535</v>
      </c>
      <c r="B63">
        <v>0</v>
      </c>
      <c r="C63">
        <v>3</v>
      </c>
    </row>
    <row r="64" spans="1:3" x14ac:dyDescent="0.2">
      <c r="A64" t="s">
        <v>498</v>
      </c>
      <c r="B64">
        <v>2</v>
      </c>
      <c r="C64">
        <v>1</v>
      </c>
    </row>
    <row r="65" spans="1:3" x14ac:dyDescent="0.2">
      <c r="A65" t="s">
        <v>555</v>
      </c>
      <c r="B65">
        <v>2</v>
      </c>
      <c r="C65">
        <v>1</v>
      </c>
    </row>
    <row r="66" spans="1:3" x14ac:dyDescent="0.2">
      <c r="A66" t="s">
        <v>564</v>
      </c>
      <c r="B66">
        <v>5</v>
      </c>
      <c r="C66">
        <v>-1</v>
      </c>
    </row>
    <row r="67" spans="1:3" x14ac:dyDescent="0.2">
      <c r="A67" t="s">
        <v>584</v>
      </c>
      <c r="B67">
        <v>-23</v>
      </c>
      <c r="C67">
        <v>27</v>
      </c>
    </row>
    <row r="68" spans="1:3" x14ac:dyDescent="0.2">
      <c r="A68" t="s">
        <v>558</v>
      </c>
      <c r="B68">
        <v>4</v>
      </c>
      <c r="C68">
        <v>0</v>
      </c>
    </row>
    <row r="69" spans="1:3" x14ac:dyDescent="0.2">
      <c r="A69" t="s">
        <v>553</v>
      </c>
      <c r="B69">
        <v>11</v>
      </c>
      <c r="C69">
        <v>-6</v>
      </c>
    </row>
    <row r="70" spans="1:3" x14ac:dyDescent="0.2">
      <c r="A70" t="s">
        <v>572</v>
      </c>
      <c r="B70">
        <v>-1</v>
      </c>
      <c r="C70">
        <v>6</v>
      </c>
    </row>
    <row r="71" spans="1:3" x14ac:dyDescent="0.2">
      <c r="A71" t="s">
        <v>556</v>
      </c>
      <c r="B71">
        <v>5</v>
      </c>
      <c r="C71">
        <v>1</v>
      </c>
    </row>
    <row r="72" spans="1:3" x14ac:dyDescent="0.2">
      <c r="A72" t="s">
        <v>559</v>
      </c>
      <c r="B72">
        <v>1</v>
      </c>
      <c r="C72">
        <v>7</v>
      </c>
    </row>
    <row r="73" spans="1:3" x14ac:dyDescent="0.2">
      <c r="A73" t="s">
        <v>487</v>
      </c>
      <c r="B73">
        <v>2</v>
      </c>
      <c r="C73">
        <v>7</v>
      </c>
    </row>
    <row r="74" spans="1:3" x14ac:dyDescent="0.2">
      <c r="A74" t="s">
        <v>492</v>
      </c>
      <c r="B74">
        <v>11</v>
      </c>
      <c r="C74">
        <v>-2</v>
      </c>
    </row>
    <row r="75" spans="1:3" x14ac:dyDescent="0.2">
      <c r="A75" t="s">
        <v>529</v>
      </c>
      <c r="B75">
        <v>2</v>
      </c>
      <c r="C75">
        <v>7</v>
      </c>
    </row>
    <row r="76" spans="1:3" x14ac:dyDescent="0.2">
      <c r="A76" t="s">
        <v>522</v>
      </c>
      <c r="B76">
        <v>10</v>
      </c>
      <c r="C76">
        <v>0</v>
      </c>
    </row>
    <row r="77" spans="1:3" x14ac:dyDescent="0.2">
      <c r="A77" t="s">
        <v>560</v>
      </c>
      <c r="B77">
        <v>4</v>
      </c>
      <c r="C77">
        <v>6</v>
      </c>
    </row>
    <row r="78" spans="1:3" x14ac:dyDescent="0.2">
      <c r="A78" t="s">
        <v>525</v>
      </c>
      <c r="B78">
        <v>10</v>
      </c>
      <c r="C78">
        <v>1</v>
      </c>
    </row>
    <row r="79" spans="1:3" x14ac:dyDescent="0.2">
      <c r="A79" t="s">
        <v>516</v>
      </c>
      <c r="B79">
        <v>6</v>
      </c>
      <c r="C79">
        <v>6</v>
      </c>
    </row>
    <row r="80" spans="1:3" x14ac:dyDescent="0.2">
      <c r="A80" t="s">
        <v>536</v>
      </c>
      <c r="B80">
        <v>14</v>
      </c>
      <c r="C80">
        <v>-2</v>
      </c>
    </row>
    <row r="81" spans="1:3" x14ac:dyDescent="0.2">
      <c r="A81" t="s">
        <v>577</v>
      </c>
      <c r="B81">
        <v>14</v>
      </c>
      <c r="C81">
        <v>-1</v>
      </c>
    </row>
    <row r="82" spans="1:3" x14ac:dyDescent="0.2">
      <c r="A82" t="s">
        <v>579</v>
      </c>
      <c r="B82">
        <v>46</v>
      </c>
      <c r="C82">
        <v>-33</v>
      </c>
    </row>
    <row r="83" spans="1:3" x14ac:dyDescent="0.2">
      <c r="A83" t="s">
        <v>585</v>
      </c>
      <c r="B83">
        <v>9</v>
      </c>
      <c r="C83">
        <v>4</v>
      </c>
    </row>
    <row r="84" spans="1:3" x14ac:dyDescent="0.2">
      <c r="A84" t="s">
        <v>550</v>
      </c>
      <c r="B84">
        <v>14</v>
      </c>
      <c r="C84">
        <v>-1</v>
      </c>
    </row>
    <row r="85" spans="1:3" x14ac:dyDescent="0.2">
      <c r="A85" t="s">
        <v>507</v>
      </c>
      <c r="B85">
        <v>9</v>
      </c>
      <c r="C85">
        <v>4</v>
      </c>
    </row>
    <row r="86" spans="1:3" x14ac:dyDescent="0.2">
      <c r="A86" t="s">
        <v>510</v>
      </c>
      <c r="B86">
        <v>14</v>
      </c>
      <c r="C86">
        <v>0</v>
      </c>
    </row>
    <row r="87" spans="1:3" x14ac:dyDescent="0.2">
      <c r="A87" t="s">
        <v>565</v>
      </c>
      <c r="B87">
        <v>3</v>
      </c>
      <c r="C87">
        <v>11</v>
      </c>
    </row>
    <row r="88" spans="1:3" x14ac:dyDescent="0.2">
      <c r="A88" t="s">
        <v>494</v>
      </c>
      <c r="B88">
        <v>1</v>
      </c>
      <c r="C88">
        <v>15</v>
      </c>
    </row>
    <row r="89" spans="1:3" x14ac:dyDescent="0.2">
      <c r="A89" t="s">
        <v>563</v>
      </c>
      <c r="B89">
        <v>19</v>
      </c>
      <c r="C89">
        <v>-3</v>
      </c>
    </row>
    <row r="90" spans="1:3" x14ac:dyDescent="0.2">
      <c r="A90" t="s">
        <v>547</v>
      </c>
      <c r="B90">
        <v>30</v>
      </c>
      <c r="C90">
        <v>-13</v>
      </c>
    </row>
    <row r="91" spans="1:3" x14ac:dyDescent="0.2">
      <c r="A91" t="s">
        <v>481</v>
      </c>
      <c r="B91">
        <v>10</v>
      </c>
      <c r="C91">
        <v>7</v>
      </c>
    </row>
    <row r="92" spans="1:3" x14ac:dyDescent="0.2">
      <c r="A92" t="s">
        <v>479</v>
      </c>
      <c r="B92">
        <v>18</v>
      </c>
      <c r="C92">
        <v>1</v>
      </c>
    </row>
    <row r="93" spans="1:3" x14ac:dyDescent="0.2">
      <c r="A93" t="s">
        <v>502</v>
      </c>
      <c r="B93">
        <v>21</v>
      </c>
      <c r="C93">
        <v>1</v>
      </c>
    </row>
    <row r="94" spans="1:3" x14ac:dyDescent="0.2">
      <c r="A94" t="s">
        <v>497</v>
      </c>
      <c r="B94">
        <v>22</v>
      </c>
      <c r="C94">
        <v>1</v>
      </c>
    </row>
    <row r="95" spans="1:3" x14ac:dyDescent="0.2">
      <c r="A95" t="s">
        <v>578</v>
      </c>
      <c r="B95">
        <v>34</v>
      </c>
      <c r="C95">
        <v>-10</v>
      </c>
    </row>
    <row r="96" spans="1:3" x14ac:dyDescent="0.2">
      <c r="A96" t="s">
        <v>575</v>
      </c>
      <c r="B96">
        <v>9</v>
      </c>
      <c r="C96">
        <v>16</v>
      </c>
    </row>
    <row r="97" spans="1:3" x14ac:dyDescent="0.2">
      <c r="A97" t="s">
        <v>538</v>
      </c>
      <c r="B97">
        <v>27</v>
      </c>
      <c r="C97">
        <v>-2</v>
      </c>
    </row>
    <row r="98" spans="1:3" x14ac:dyDescent="0.2">
      <c r="A98" t="s">
        <v>593</v>
      </c>
      <c r="B98">
        <v>153</v>
      </c>
      <c r="C98">
        <v>-127</v>
      </c>
    </row>
    <row r="99" spans="1:3" x14ac:dyDescent="0.2">
      <c r="A99" t="s">
        <v>509</v>
      </c>
      <c r="B99">
        <v>32</v>
      </c>
      <c r="C99">
        <v>5</v>
      </c>
    </row>
    <row r="100" spans="1:3" x14ac:dyDescent="0.2">
      <c r="A100" t="s">
        <v>589</v>
      </c>
      <c r="B100">
        <v>79</v>
      </c>
      <c r="C100">
        <v>-42</v>
      </c>
    </row>
    <row r="101" spans="1:3" x14ac:dyDescent="0.2">
      <c r="A101" t="s">
        <v>581</v>
      </c>
      <c r="B101">
        <v>12</v>
      </c>
      <c r="C101">
        <v>28</v>
      </c>
    </row>
    <row r="102" spans="1:3" x14ac:dyDescent="0.2">
      <c r="A102" t="s">
        <v>490</v>
      </c>
      <c r="B102">
        <v>16</v>
      </c>
      <c r="C102">
        <v>32</v>
      </c>
    </row>
    <row r="103" spans="1:3" x14ac:dyDescent="0.2">
      <c r="A103" t="s">
        <v>480</v>
      </c>
      <c r="B103">
        <v>41</v>
      </c>
      <c r="C103">
        <v>7</v>
      </c>
    </row>
    <row r="104" spans="1:3" x14ac:dyDescent="0.2">
      <c r="A104" t="s">
        <v>533</v>
      </c>
      <c r="B104">
        <v>10</v>
      </c>
      <c r="C104">
        <v>47</v>
      </c>
    </row>
    <row r="105" spans="1:3" x14ac:dyDescent="0.2">
      <c r="A105" t="s">
        <v>551</v>
      </c>
      <c r="B105">
        <v>-4</v>
      </c>
      <c r="C105">
        <v>68</v>
      </c>
    </row>
    <row r="106" spans="1:3" x14ac:dyDescent="0.2">
      <c r="A106" t="s">
        <v>594</v>
      </c>
      <c r="B106">
        <v>32</v>
      </c>
      <c r="C106">
        <v>35</v>
      </c>
    </row>
    <row r="107" spans="1:3" x14ac:dyDescent="0.2">
      <c r="A107" t="s">
        <v>576</v>
      </c>
      <c r="B107">
        <v>73</v>
      </c>
      <c r="C107">
        <v>6</v>
      </c>
    </row>
    <row r="108" spans="1:3" x14ac:dyDescent="0.2">
      <c r="A108" t="s">
        <v>592</v>
      </c>
      <c r="B108">
        <v>39</v>
      </c>
      <c r="C108">
        <v>43</v>
      </c>
    </row>
    <row r="109" spans="1:3" x14ac:dyDescent="0.2">
      <c r="A109" t="s">
        <v>537</v>
      </c>
      <c r="B109">
        <v>41</v>
      </c>
      <c r="C109">
        <v>42</v>
      </c>
    </row>
    <row r="110" spans="1:3" x14ac:dyDescent="0.2">
      <c r="A110" t="s">
        <v>582</v>
      </c>
      <c r="B110">
        <v>24</v>
      </c>
      <c r="C110">
        <v>62</v>
      </c>
    </row>
    <row r="111" spans="1:3" x14ac:dyDescent="0.2">
      <c r="A111" t="s">
        <v>496</v>
      </c>
      <c r="B111">
        <v>116</v>
      </c>
      <c r="C111">
        <v>1</v>
      </c>
    </row>
    <row r="112" spans="1:3" x14ac:dyDescent="0.2">
      <c r="A112" t="s">
        <v>543</v>
      </c>
      <c r="B112">
        <v>-2</v>
      </c>
      <c r="C112">
        <v>128</v>
      </c>
    </row>
    <row r="113" spans="1:3" x14ac:dyDescent="0.2">
      <c r="A113" t="s">
        <v>591</v>
      </c>
      <c r="B113">
        <v>100</v>
      </c>
      <c r="C113">
        <v>69</v>
      </c>
    </row>
    <row r="114" spans="1:3" x14ac:dyDescent="0.2">
      <c r="A114" t="s">
        <v>483</v>
      </c>
      <c r="B114">
        <v>132</v>
      </c>
      <c r="C114">
        <v>37</v>
      </c>
    </row>
    <row r="115" spans="1:3" x14ac:dyDescent="0.2">
      <c r="A115" t="s">
        <v>595</v>
      </c>
      <c r="B115">
        <v>357</v>
      </c>
      <c r="C115">
        <v>-176</v>
      </c>
    </row>
    <row r="116" spans="1:3" x14ac:dyDescent="0.2">
      <c r="A116" t="s">
        <v>504</v>
      </c>
      <c r="B116">
        <v>148</v>
      </c>
      <c r="C116">
        <v>47</v>
      </c>
    </row>
    <row r="117" spans="1:3" x14ac:dyDescent="0.2">
      <c r="A117" t="s">
        <v>571</v>
      </c>
      <c r="B117">
        <v>275</v>
      </c>
      <c r="C117">
        <v>-74</v>
      </c>
    </row>
    <row r="118" spans="1:3" x14ac:dyDescent="0.2">
      <c r="A118" t="s">
        <v>512</v>
      </c>
      <c r="B118">
        <v>32</v>
      </c>
      <c r="C118">
        <v>198</v>
      </c>
    </row>
    <row r="119" spans="1:3" x14ac:dyDescent="0.2">
      <c r="A119" t="s">
        <v>515</v>
      </c>
      <c r="B119">
        <v>23</v>
      </c>
      <c r="C119">
        <v>229</v>
      </c>
    </row>
    <row r="120" spans="1:3" x14ac:dyDescent="0.2">
      <c r="A120" t="s">
        <v>598</v>
      </c>
      <c r="B120">
        <v>94</v>
      </c>
      <c r="C120">
        <v>192</v>
      </c>
    </row>
    <row r="121" spans="1:3" x14ac:dyDescent="0.2">
      <c r="A121" t="s">
        <v>590</v>
      </c>
      <c r="B121">
        <v>-95</v>
      </c>
      <c r="C121">
        <v>391</v>
      </c>
    </row>
    <row r="122" spans="1:3" x14ac:dyDescent="0.2">
      <c r="A122" t="s">
        <v>580</v>
      </c>
      <c r="B122">
        <v>159</v>
      </c>
      <c r="C122">
        <v>182</v>
      </c>
    </row>
    <row r="123" spans="1:3" x14ac:dyDescent="0.2">
      <c r="A123" t="s">
        <v>597</v>
      </c>
      <c r="B123">
        <v>352</v>
      </c>
      <c r="C123">
        <v>10</v>
      </c>
    </row>
    <row r="124" spans="1:3" x14ac:dyDescent="0.2">
      <c r="A124" t="s">
        <v>586</v>
      </c>
      <c r="B124">
        <v>488</v>
      </c>
      <c r="C124">
        <v>-22</v>
      </c>
    </row>
    <row r="125" spans="1:3" x14ac:dyDescent="0.2">
      <c r="A125" t="s">
        <v>599</v>
      </c>
      <c r="B125">
        <v>1006</v>
      </c>
      <c r="C125">
        <v>-109</v>
      </c>
    </row>
    <row r="126" spans="1:3" x14ac:dyDescent="0.2">
      <c r="A126" t="s">
        <v>600</v>
      </c>
      <c r="B126">
        <v>579</v>
      </c>
      <c r="C126">
        <v>328</v>
      </c>
    </row>
    <row r="127" spans="1:3" x14ac:dyDescent="0.2">
      <c r="A127" t="s">
        <v>399</v>
      </c>
      <c r="B127">
        <v>1603</v>
      </c>
      <c r="C127">
        <v>1176</v>
      </c>
    </row>
    <row r="128" spans="1:3" x14ac:dyDescent="0.2">
      <c r="A128" t="s">
        <v>602</v>
      </c>
      <c r="B128">
        <v>3707</v>
      </c>
      <c r="C128">
        <v>481</v>
      </c>
    </row>
  </sheetData>
  <mergeCells count="1">
    <mergeCell ref="H1:I1"/>
  </mergeCells>
  <hyperlinks>
    <hyperlink ref="H1:I1" location="Index!A1" display="Regresar al Índice"/>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FF0000"/>
  </sheetPr>
  <dimension ref="A1:X28"/>
  <sheetViews>
    <sheetView topLeftCell="A12" workbookViewId="0">
      <selection activeCell="Z7" sqref="Z7"/>
    </sheetView>
  </sheetViews>
  <sheetFormatPr baseColWidth="10" defaultColWidth="15.28515625" defaultRowHeight="12.75" x14ac:dyDescent="0.2"/>
  <cols>
    <col min="1" max="10" width="15.28515625" style="17"/>
    <col min="11" max="11" width="34.42578125" style="17" hidden="1" customWidth="1"/>
    <col min="12" max="16" width="9.7109375" style="17" hidden="1" customWidth="1"/>
    <col min="17" max="17" width="10.7109375" style="17" hidden="1" customWidth="1"/>
    <col min="18" max="18" width="9.7109375" style="17" hidden="1" customWidth="1"/>
    <col min="19" max="20" width="14.5703125" style="17" hidden="1" customWidth="1"/>
    <col min="21" max="24" width="15.28515625" style="17" hidden="1" customWidth="1"/>
    <col min="25" max="25" width="0" style="17" hidden="1" customWidth="1"/>
    <col min="26" max="16384" width="15.28515625" style="17"/>
  </cols>
  <sheetData>
    <row r="1" spans="1:23" ht="15" x14ac:dyDescent="0.25">
      <c r="A1" t="s">
        <v>1164</v>
      </c>
      <c r="G1" s="2"/>
      <c r="H1" s="330" t="s">
        <v>133</v>
      </c>
      <c r="I1" s="330"/>
      <c r="O1" s="340" t="s">
        <v>696</v>
      </c>
      <c r="P1" s="340"/>
    </row>
    <row r="2" spans="1:23" x14ac:dyDescent="0.2">
      <c r="A2" s="18" t="s">
        <v>273</v>
      </c>
    </row>
    <row r="3" spans="1:23" x14ac:dyDescent="0.2">
      <c r="A3" s="2"/>
      <c r="B3" s="2"/>
    </row>
    <row r="5" spans="1:23" s="179" customFormat="1" ht="63.75" x14ac:dyDescent="0.2">
      <c r="A5" s="239" t="s">
        <v>161</v>
      </c>
      <c r="B5" s="239" t="s">
        <v>274</v>
      </c>
      <c r="C5" s="239" t="s">
        <v>275</v>
      </c>
      <c r="D5" s="239" t="s">
        <v>276</v>
      </c>
      <c r="E5" s="239" t="s">
        <v>277</v>
      </c>
      <c r="F5" s="239" t="s">
        <v>278</v>
      </c>
      <c r="G5" s="239" t="s">
        <v>279</v>
      </c>
      <c r="H5" s="239" t="s">
        <v>280</v>
      </c>
      <c r="I5" s="239" t="s">
        <v>281</v>
      </c>
      <c r="K5" s="113" t="s">
        <v>282</v>
      </c>
      <c r="L5" s="113" t="s">
        <v>283</v>
      </c>
      <c r="M5" s="113" t="s">
        <v>284</v>
      </c>
      <c r="N5" s="113" t="s">
        <v>285</v>
      </c>
      <c r="O5" s="113" t="s">
        <v>286</v>
      </c>
      <c r="P5" s="113" t="s">
        <v>287</v>
      </c>
      <c r="Q5" s="179" t="s">
        <v>288</v>
      </c>
      <c r="R5" s="179" t="s">
        <v>289</v>
      </c>
      <c r="S5" s="179" t="s">
        <v>290</v>
      </c>
      <c r="T5" s="113" t="s">
        <v>291</v>
      </c>
      <c r="U5" s="179" t="s">
        <v>698</v>
      </c>
      <c r="V5" s="113" t="s">
        <v>871</v>
      </c>
    </row>
    <row r="6" spans="1:23" x14ac:dyDescent="0.2">
      <c r="A6" s="108">
        <v>2013</v>
      </c>
      <c r="B6" s="169">
        <v>70246</v>
      </c>
      <c r="C6" s="169">
        <v>282499</v>
      </c>
      <c r="D6" s="169">
        <v>98394</v>
      </c>
      <c r="E6" s="169">
        <v>9369</v>
      </c>
      <c r="F6" s="169">
        <v>347298</v>
      </c>
      <c r="G6" s="169">
        <v>3034</v>
      </c>
      <c r="H6" s="169">
        <v>523456</v>
      </c>
      <c r="I6" s="169">
        <v>62952</v>
      </c>
      <c r="K6" s="2" t="s">
        <v>274</v>
      </c>
      <c r="L6" s="2">
        <v>107717</v>
      </c>
      <c r="M6" s="2">
        <v>109824</v>
      </c>
      <c r="N6" s="2">
        <v>110474</v>
      </c>
      <c r="O6" s="2">
        <v>110028</v>
      </c>
      <c r="P6" s="2">
        <v>104719</v>
      </c>
      <c r="Q6" s="17">
        <v>100408</v>
      </c>
      <c r="R6" s="167">
        <v>92077</v>
      </c>
      <c r="S6" s="167">
        <v>100606</v>
      </c>
      <c r="T6" s="2">
        <v>105050</v>
      </c>
      <c r="U6" s="167">
        <v>108770</v>
      </c>
      <c r="V6" s="2">
        <v>109812</v>
      </c>
      <c r="W6" s="136">
        <f>V6/$V$14</f>
        <v>5.9675569926364698E-2</v>
      </c>
    </row>
    <row r="7" spans="1:23" x14ac:dyDescent="0.2">
      <c r="A7" s="108">
        <v>2014</v>
      </c>
      <c r="B7" s="169">
        <v>77509</v>
      </c>
      <c r="C7" s="169">
        <v>295797</v>
      </c>
      <c r="D7" s="169">
        <v>107248</v>
      </c>
      <c r="E7" s="169">
        <v>9548</v>
      </c>
      <c r="F7" s="169">
        <v>363344</v>
      </c>
      <c r="G7" s="169">
        <v>2860</v>
      </c>
      <c r="H7" s="169">
        <v>540644</v>
      </c>
      <c r="I7" s="169">
        <v>66390</v>
      </c>
      <c r="K7" s="2" t="s">
        <v>275</v>
      </c>
      <c r="L7" s="2">
        <v>354545</v>
      </c>
      <c r="M7" s="2">
        <v>354178</v>
      </c>
      <c r="N7" s="2">
        <v>353953</v>
      </c>
      <c r="O7" s="2">
        <v>354104</v>
      </c>
      <c r="P7" s="2">
        <v>356187</v>
      </c>
      <c r="Q7" s="17">
        <v>357687</v>
      </c>
      <c r="R7" s="167">
        <v>358401</v>
      </c>
      <c r="S7" s="167">
        <v>358440</v>
      </c>
      <c r="T7" s="2">
        <v>360369</v>
      </c>
      <c r="U7" s="167">
        <v>364270</v>
      </c>
      <c r="V7" s="2">
        <v>368314</v>
      </c>
      <c r="W7" s="136">
        <f t="shared" ref="W7:W13" si="0">V7/$V$14</f>
        <v>0.20015433524440943</v>
      </c>
    </row>
    <row r="8" spans="1:23" x14ac:dyDescent="0.2">
      <c r="A8" s="108">
        <v>2015</v>
      </c>
      <c r="B8" s="169">
        <v>82606</v>
      </c>
      <c r="C8" s="169">
        <v>312586</v>
      </c>
      <c r="D8" s="169">
        <v>119587</v>
      </c>
      <c r="E8" s="169">
        <v>9329</v>
      </c>
      <c r="F8" s="169">
        <v>385457</v>
      </c>
      <c r="G8" s="169">
        <v>2875</v>
      </c>
      <c r="H8" s="169">
        <v>551836</v>
      </c>
      <c r="I8" s="169">
        <v>70979</v>
      </c>
      <c r="K8" s="2" t="s">
        <v>276</v>
      </c>
      <c r="L8" s="2">
        <v>147313</v>
      </c>
      <c r="M8" s="2">
        <v>149137</v>
      </c>
      <c r="N8" s="2">
        <v>148276</v>
      </c>
      <c r="O8" s="2">
        <v>147972</v>
      </c>
      <c r="P8" s="2">
        <v>149419</v>
      </c>
      <c r="Q8" s="17">
        <v>149522</v>
      </c>
      <c r="R8" s="167">
        <v>152015</v>
      </c>
      <c r="S8" s="167">
        <v>151390</v>
      </c>
      <c r="T8" s="2">
        <v>150586</v>
      </c>
      <c r="U8" s="167">
        <v>150933</v>
      </c>
      <c r="V8" s="2">
        <v>149756</v>
      </c>
      <c r="W8" s="136">
        <f t="shared" si="0"/>
        <v>8.138249599217455E-2</v>
      </c>
    </row>
    <row r="9" spans="1:23" x14ac:dyDescent="0.2">
      <c r="A9" s="108">
        <v>2016</v>
      </c>
      <c r="B9" s="169">
        <v>89558</v>
      </c>
      <c r="C9" s="169">
        <v>334254</v>
      </c>
      <c r="D9" s="169">
        <v>130890</v>
      </c>
      <c r="E9" s="169">
        <v>9329</v>
      </c>
      <c r="F9" s="169">
        <v>407270</v>
      </c>
      <c r="G9" s="169">
        <v>3040</v>
      </c>
      <c r="H9" s="169">
        <v>575641</v>
      </c>
      <c r="I9" s="169">
        <v>74255</v>
      </c>
      <c r="K9" s="2" t="s">
        <v>277</v>
      </c>
      <c r="L9" s="2">
        <v>9448</v>
      </c>
      <c r="M9" s="2">
        <v>9537</v>
      </c>
      <c r="N9" s="2">
        <v>9509</v>
      </c>
      <c r="O9" s="2">
        <v>9598</v>
      </c>
      <c r="P9" s="2">
        <v>9687</v>
      </c>
      <c r="Q9" s="17">
        <v>9644</v>
      </c>
      <c r="R9" s="167">
        <v>9754</v>
      </c>
      <c r="S9" s="167">
        <v>9702</v>
      </c>
      <c r="T9" s="2">
        <v>9646</v>
      </c>
      <c r="U9" s="167">
        <v>9755</v>
      </c>
      <c r="V9" s="2">
        <v>9637</v>
      </c>
      <c r="W9" s="136">
        <f t="shared" si="0"/>
        <v>5.237073064695813E-3</v>
      </c>
    </row>
    <row r="10" spans="1:23" x14ac:dyDescent="0.2">
      <c r="A10" s="108">
        <v>2017</v>
      </c>
      <c r="B10" s="169">
        <v>96726</v>
      </c>
      <c r="C10" s="169">
        <v>343480</v>
      </c>
      <c r="D10" s="169">
        <v>144472</v>
      </c>
      <c r="E10" s="169">
        <v>9194</v>
      </c>
      <c r="F10" s="169">
        <v>435724</v>
      </c>
      <c r="G10" s="169">
        <v>3204</v>
      </c>
      <c r="H10" s="169">
        <v>605107</v>
      </c>
      <c r="I10" s="169">
        <v>79961</v>
      </c>
      <c r="K10" s="2" t="s">
        <v>278</v>
      </c>
      <c r="L10" s="2">
        <v>454528</v>
      </c>
      <c r="M10" s="2">
        <v>457311</v>
      </c>
      <c r="N10" s="2">
        <v>458843</v>
      </c>
      <c r="O10" s="2">
        <v>459454</v>
      </c>
      <c r="P10" s="2">
        <v>460324</v>
      </c>
      <c r="Q10" s="17">
        <v>460017</v>
      </c>
      <c r="R10" s="167">
        <v>461674</v>
      </c>
      <c r="S10" s="167">
        <v>461682</v>
      </c>
      <c r="T10" s="2">
        <v>463775</v>
      </c>
      <c r="U10" s="167">
        <v>464598</v>
      </c>
      <c r="V10" s="2">
        <v>464750</v>
      </c>
      <c r="W10" s="136">
        <f t="shared" si="0"/>
        <v>0.25256093253267398</v>
      </c>
    </row>
    <row r="11" spans="1:23" x14ac:dyDescent="0.2">
      <c r="A11" s="108">
        <v>2018</v>
      </c>
      <c r="B11" s="169">
        <v>104065</v>
      </c>
      <c r="C11" s="169">
        <v>354114</v>
      </c>
      <c r="D11" s="169">
        <v>141254</v>
      </c>
      <c r="E11" s="169">
        <v>9458</v>
      </c>
      <c r="F11" s="169">
        <v>452017</v>
      </c>
      <c r="G11" s="169">
        <v>2703</v>
      </c>
      <c r="H11" s="169">
        <v>614655</v>
      </c>
      <c r="I11" s="169">
        <v>82734</v>
      </c>
      <c r="K11" s="2" t="s">
        <v>279</v>
      </c>
      <c r="L11" s="2">
        <v>2716</v>
      </c>
      <c r="M11" s="2">
        <v>2777</v>
      </c>
      <c r="N11" s="2">
        <v>2774</v>
      </c>
      <c r="O11" s="2">
        <v>2801</v>
      </c>
      <c r="P11" s="2">
        <v>2806</v>
      </c>
      <c r="Q11" s="17">
        <v>2833</v>
      </c>
      <c r="R11" s="167">
        <v>2787</v>
      </c>
      <c r="S11" s="167">
        <v>2695</v>
      </c>
      <c r="T11" s="2">
        <v>2735</v>
      </c>
      <c r="U11" s="167">
        <v>2733</v>
      </c>
      <c r="V11" s="2">
        <v>2735</v>
      </c>
      <c r="W11" s="136">
        <f t="shared" si="0"/>
        <v>1.4862918783794799E-3</v>
      </c>
    </row>
    <row r="12" spans="1:23" x14ac:dyDescent="0.2">
      <c r="A12" s="171">
        <v>43466</v>
      </c>
      <c r="B12" s="169">
        <v>107717</v>
      </c>
      <c r="C12" s="169">
        <v>354545</v>
      </c>
      <c r="D12" s="169">
        <v>147313</v>
      </c>
      <c r="E12" s="169">
        <v>9448</v>
      </c>
      <c r="F12" s="169">
        <v>454528</v>
      </c>
      <c r="G12" s="169">
        <v>2716</v>
      </c>
      <c r="H12" s="169">
        <v>619635</v>
      </c>
      <c r="I12" s="169">
        <v>82668</v>
      </c>
      <c r="K12" s="2" t="s">
        <v>280</v>
      </c>
      <c r="L12" s="2">
        <v>619635</v>
      </c>
      <c r="M12" s="2">
        <v>626050</v>
      </c>
      <c r="N12" s="2">
        <v>628435</v>
      </c>
      <c r="O12" s="2">
        <v>630802</v>
      </c>
      <c r="P12" s="2">
        <v>631923</v>
      </c>
      <c r="Q12" s="17">
        <v>632194</v>
      </c>
      <c r="R12" s="167">
        <v>631068</v>
      </c>
      <c r="S12" s="167">
        <v>631353</v>
      </c>
      <c r="T12" s="2">
        <v>638465</v>
      </c>
      <c r="U12" s="167">
        <v>641445</v>
      </c>
      <c r="V12" s="2">
        <v>648166</v>
      </c>
      <c r="W12" s="136">
        <f t="shared" si="0"/>
        <v>0.35223541559112032</v>
      </c>
    </row>
    <row r="13" spans="1:23" x14ac:dyDescent="0.2">
      <c r="A13" s="171">
        <v>43497</v>
      </c>
      <c r="B13" s="169">
        <v>109824</v>
      </c>
      <c r="C13" s="169">
        <v>354178</v>
      </c>
      <c r="D13" s="169">
        <v>149137</v>
      </c>
      <c r="E13" s="169">
        <v>9537</v>
      </c>
      <c r="F13" s="169">
        <v>457311</v>
      </c>
      <c r="G13" s="169">
        <v>2777</v>
      </c>
      <c r="H13" s="169">
        <v>626050</v>
      </c>
      <c r="I13" s="169">
        <v>83419</v>
      </c>
      <c r="K13" s="2" t="s">
        <v>281</v>
      </c>
      <c r="L13" s="2">
        <v>82668</v>
      </c>
      <c r="M13" s="2">
        <v>83419</v>
      </c>
      <c r="N13" s="2">
        <v>83880</v>
      </c>
      <c r="O13" s="2">
        <v>83954</v>
      </c>
      <c r="P13" s="2">
        <v>83796</v>
      </c>
      <c r="Q13" s="17">
        <v>84230</v>
      </c>
      <c r="R13" s="167">
        <v>84343</v>
      </c>
      <c r="S13" s="167">
        <v>84270</v>
      </c>
      <c r="T13" s="2">
        <v>84989</v>
      </c>
      <c r="U13" s="167">
        <v>86187</v>
      </c>
      <c r="V13" s="2">
        <v>86980</v>
      </c>
      <c r="W13" s="136">
        <f t="shared" si="0"/>
        <v>4.7267885770181782E-2</v>
      </c>
    </row>
    <row r="14" spans="1:23" x14ac:dyDescent="0.2">
      <c r="A14" s="171">
        <v>43525</v>
      </c>
      <c r="B14" s="169">
        <v>110474</v>
      </c>
      <c r="C14" s="169">
        <v>353953</v>
      </c>
      <c r="D14" s="169">
        <v>148276</v>
      </c>
      <c r="E14" s="169">
        <v>9509</v>
      </c>
      <c r="F14" s="169">
        <v>458843</v>
      </c>
      <c r="G14" s="169">
        <v>2774</v>
      </c>
      <c r="H14" s="169">
        <v>628435</v>
      </c>
      <c r="I14" s="169">
        <v>83880</v>
      </c>
      <c r="K14" s="2" t="s">
        <v>292</v>
      </c>
      <c r="L14" s="2">
        <v>1778570</v>
      </c>
      <c r="M14" s="2">
        <v>1792233</v>
      </c>
      <c r="N14" s="2">
        <v>1796144</v>
      </c>
      <c r="O14" s="2">
        <v>1798713</v>
      </c>
      <c r="P14" s="2">
        <v>1798861</v>
      </c>
      <c r="Q14" s="17">
        <v>1796535</v>
      </c>
      <c r="R14" s="167">
        <v>1792119</v>
      </c>
      <c r="S14" s="167">
        <v>1800138</v>
      </c>
      <c r="T14" s="2">
        <v>1815615</v>
      </c>
      <c r="U14" s="167">
        <v>1828691</v>
      </c>
      <c r="V14" s="2">
        <v>1840150</v>
      </c>
      <c r="W14" s="168">
        <f>SUM(W6:W13)</f>
        <v>1</v>
      </c>
    </row>
    <row r="15" spans="1:23" x14ac:dyDescent="0.2">
      <c r="A15" s="171">
        <v>43556</v>
      </c>
      <c r="B15" s="169">
        <v>110028</v>
      </c>
      <c r="C15" s="169">
        <v>354104</v>
      </c>
      <c r="D15" s="169">
        <v>147972</v>
      </c>
      <c r="E15" s="169">
        <v>9598</v>
      </c>
      <c r="F15" s="169">
        <v>459454</v>
      </c>
      <c r="G15" s="169">
        <v>2801</v>
      </c>
      <c r="H15" s="169">
        <v>630802</v>
      </c>
      <c r="I15" s="169">
        <v>83954</v>
      </c>
    </row>
    <row r="16" spans="1:23" x14ac:dyDescent="0.2">
      <c r="A16" s="171">
        <v>43586</v>
      </c>
      <c r="B16" s="169">
        <v>104719</v>
      </c>
      <c r="C16" s="169">
        <v>356187</v>
      </c>
      <c r="D16" s="169">
        <v>149419</v>
      </c>
      <c r="E16" s="169">
        <v>9687</v>
      </c>
      <c r="F16" s="169">
        <v>460324</v>
      </c>
      <c r="G16" s="169">
        <v>2806</v>
      </c>
      <c r="H16" s="169">
        <v>631923</v>
      </c>
      <c r="I16" s="169">
        <v>83796</v>
      </c>
      <c r="O16" s="1"/>
      <c r="P16" s="1"/>
    </row>
    <row r="17" spans="1:16" x14ac:dyDescent="0.2">
      <c r="A17" s="171">
        <v>43617</v>
      </c>
      <c r="B17" s="169">
        <v>100408</v>
      </c>
      <c r="C17" s="169">
        <v>357687</v>
      </c>
      <c r="D17" s="169">
        <v>149522</v>
      </c>
      <c r="E17" s="169">
        <v>9644</v>
      </c>
      <c r="F17" s="169">
        <v>460017</v>
      </c>
      <c r="G17" s="169">
        <v>2833</v>
      </c>
      <c r="H17" s="169">
        <v>632194</v>
      </c>
      <c r="I17" s="169">
        <v>84230</v>
      </c>
      <c r="O17" s="1"/>
      <c r="P17" s="1"/>
    </row>
    <row r="18" spans="1:16" x14ac:dyDescent="0.2">
      <c r="A18" s="171">
        <v>43647</v>
      </c>
      <c r="B18" s="169">
        <v>92077</v>
      </c>
      <c r="C18" s="169">
        <v>358401</v>
      </c>
      <c r="D18" s="169">
        <v>152015</v>
      </c>
      <c r="E18" s="169">
        <v>9754</v>
      </c>
      <c r="F18" s="169">
        <v>461674</v>
      </c>
      <c r="G18" s="169">
        <v>2787</v>
      </c>
      <c r="H18" s="169">
        <v>631068</v>
      </c>
      <c r="I18" s="169">
        <v>84343</v>
      </c>
      <c r="O18" s="1"/>
      <c r="P18" s="1"/>
    </row>
    <row r="19" spans="1:16" x14ac:dyDescent="0.2">
      <c r="A19" s="171">
        <v>43678</v>
      </c>
      <c r="B19" s="169">
        <v>100606</v>
      </c>
      <c r="C19" s="169">
        <v>358440</v>
      </c>
      <c r="D19" s="169">
        <v>151390</v>
      </c>
      <c r="E19" s="169">
        <v>9702</v>
      </c>
      <c r="F19" s="169">
        <v>461682</v>
      </c>
      <c r="G19" s="169">
        <v>2695</v>
      </c>
      <c r="H19" s="169">
        <v>631353</v>
      </c>
      <c r="I19" s="169">
        <v>84270</v>
      </c>
      <c r="O19" s="1"/>
      <c r="P19" s="1"/>
    </row>
    <row r="20" spans="1:16" x14ac:dyDescent="0.2">
      <c r="A20" s="171">
        <v>43709</v>
      </c>
      <c r="B20" s="169">
        <v>105050</v>
      </c>
      <c r="C20" s="169">
        <v>360369</v>
      </c>
      <c r="D20" s="169">
        <v>150586</v>
      </c>
      <c r="E20" s="169">
        <v>9646</v>
      </c>
      <c r="F20" s="169">
        <v>463775</v>
      </c>
      <c r="G20" s="169">
        <v>2735</v>
      </c>
      <c r="H20" s="169">
        <v>638465</v>
      </c>
      <c r="I20" s="169">
        <v>84989</v>
      </c>
      <c r="O20" s="1"/>
      <c r="P20" s="1"/>
    </row>
    <row r="21" spans="1:16" x14ac:dyDescent="0.2">
      <c r="A21" s="171">
        <v>43739</v>
      </c>
      <c r="B21" s="169">
        <v>108770</v>
      </c>
      <c r="C21" s="169">
        <v>364270</v>
      </c>
      <c r="D21" s="169">
        <v>150933</v>
      </c>
      <c r="E21" s="169">
        <v>9755</v>
      </c>
      <c r="F21" s="169">
        <v>464598</v>
      </c>
      <c r="G21" s="169">
        <v>2733</v>
      </c>
      <c r="H21" s="169">
        <v>641445</v>
      </c>
      <c r="I21" s="169">
        <v>86187</v>
      </c>
      <c r="J21" s="170"/>
      <c r="O21" s="1"/>
      <c r="P21" s="1"/>
    </row>
    <row r="22" spans="1:16" x14ac:dyDescent="0.2">
      <c r="A22" s="171">
        <v>43770</v>
      </c>
      <c r="B22" s="169">
        <v>109812</v>
      </c>
      <c r="C22" s="169">
        <v>368314</v>
      </c>
      <c r="D22" s="169">
        <v>149756</v>
      </c>
      <c r="E22" s="169">
        <v>9637</v>
      </c>
      <c r="F22" s="169">
        <v>464750</v>
      </c>
      <c r="G22" s="169">
        <v>2735</v>
      </c>
      <c r="H22" s="169">
        <v>648166</v>
      </c>
      <c r="I22" s="169">
        <v>86980</v>
      </c>
      <c r="J22" s="170"/>
      <c r="O22" s="1"/>
      <c r="P22" s="1"/>
    </row>
    <row r="23" spans="1:16" x14ac:dyDescent="0.2">
      <c r="A23" s="240" t="s">
        <v>872</v>
      </c>
      <c r="B23" s="114">
        <f>B22/B11-1</f>
        <v>5.5225099697304492E-2</v>
      </c>
      <c r="C23" s="114">
        <f t="shared" ref="C23:H23" si="1">C22/C11-1</f>
        <v>4.0100080764951418E-2</v>
      </c>
      <c r="D23" s="114">
        <f t="shared" si="1"/>
        <v>6.0189445962592236E-2</v>
      </c>
      <c r="E23" s="114">
        <f t="shared" si="1"/>
        <v>1.8925777119898513E-2</v>
      </c>
      <c r="F23" s="114">
        <f t="shared" si="1"/>
        <v>2.8169294517684129E-2</v>
      </c>
      <c r="G23" s="114">
        <f t="shared" si="1"/>
        <v>1.1838697743248305E-2</v>
      </c>
      <c r="H23" s="114">
        <f t="shared" si="1"/>
        <v>5.4520015293131996E-2</v>
      </c>
      <c r="I23" s="114">
        <f>I22/I11-1</f>
        <v>5.1321101360988219E-2</v>
      </c>
    </row>
    <row r="24" spans="1:16" x14ac:dyDescent="0.2">
      <c r="A24" s="240" t="s">
        <v>873</v>
      </c>
      <c r="B24" s="115">
        <f>B22-B11</f>
        <v>5747</v>
      </c>
      <c r="C24" s="115">
        <f t="shared" ref="C24:H24" si="2">C22-C11</f>
        <v>14200</v>
      </c>
      <c r="D24" s="115">
        <f t="shared" si="2"/>
        <v>8502</v>
      </c>
      <c r="E24" s="115">
        <f t="shared" si="2"/>
        <v>179</v>
      </c>
      <c r="F24" s="115">
        <f t="shared" si="2"/>
        <v>12733</v>
      </c>
      <c r="G24" s="115">
        <f t="shared" si="2"/>
        <v>32</v>
      </c>
      <c r="H24" s="115">
        <f t="shared" si="2"/>
        <v>33511</v>
      </c>
      <c r="I24" s="115">
        <f>I22-I11</f>
        <v>4246</v>
      </c>
    </row>
    <row r="25" spans="1:16" x14ac:dyDescent="0.2">
      <c r="A25" s="240" t="s">
        <v>874</v>
      </c>
      <c r="B25" s="114">
        <f>B22/B21-1</f>
        <v>9.5798473843891063E-3</v>
      </c>
      <c r="C25" s="114">
        <f t="shared" ref="C25:H25" si="3">C22/C21-1</f>
        <v>1.1101655365525653E-2</v>
      </c>
      <c r="D25" s="114">
        <f t="shared" si="3"/>
        <v>-7.7981620984145517E-3</v>
      </c>
      <c r="E25" s="114">
        <f t="shared" si="3"/>
        <v>-1.2096360840594622E-2</v>
      </c>
      <c r="F25" s="114">
        <f t="shared" si="3"/>
        <v>3.271645594686845E-4</v>
      </c>
      <c r="G25" s="114">
        <f t="shared" si="3"/>
        <v>7.3179656055621933E-4</v>
      </c>
      <c r="H25" s="114">
        <f t="shared" si="3"/>
        <v>1.0477905354317141E-2</v>
      </c>
      <c r="I25" s="114">
        <f>I22/I21-1</f>
        <v>9.2009235731607131E-3</v>
      </c>
    </row>
    <row r="26" spans="1:16" x14ac:dyDescent="0.2">
      <c r="A26" s="240" t="s">
        <v>875</v>
      </c>
      <c r="B26" s="115">
        <f>B22-B21</f>
        <v>1042</v>
      </c>
      <c r="C26" s="115">
        <f t="shared" ref="C26:H26" si="4">C22-C21</f>
        <v>4044</v>
      </c>
      <c r="D26" s="115">
        <f t="shared" si="4"/>
        <v>-1177</v>
      </c>
      <c r="E26" s="115">
        <f t="shared" si="4"/>
        <v>-118</v>
      </c>
      <c r="F26" s="115">
        <f t="shared" si="4"/>
        <v>152</v>
      </c>
      <c r="G26" s="115">
        <f t="shared" si="4"/>
        <v>2</v>
      </c>
      <c r="H26" s="115">
        <f t="shared" si="4"/>
        <v>6721</v>
      </c>
      <c r="I26" s="115">
        <f>I22-I21</f>
        <v>793</v>
      </c>
      <c r="K26" s="1"/>
      <c r="L26" s="1"/>
      <c r="M26" s="1"/>
    </row>
    <row r="27" spans="1:16" x14ac:dyDescent="0.2">
      <c r="K27" s="1"/>
      <c r="L27" s="1"/>
      <c r="M27" s="1"/>
    </row>
    <row r="28" spans="1:16" x14ac:dyDescent="0.2">
      <c r="C28" s="170"/>
      <c r="K28" s="1"/>
      <c r="L28" s="1"/>
      <c r="M28" s="1"/>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pageSetup orientation="portrait" horizontalDpi="4294967295" verticalDpi="4294967295"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FF0000"/>
  </sheetPr>
  <dimension ref="A1:R26"/>
  <sheetViews>
    <sheetView workbookViewId="0"/>
  </sheetViews>
  <sheetFormatPr baseColWidth="10" defaultColWidth="11.42578125" defaultRowHeight="12.75" x14ac:dyDescent="0.2"/>
  <cols>
    <col min="1" max="1" width="52" style="17" customWidth="1"/>
    <col min="2" max="11" width="11.42578125" style="17"/>
    <col min="12" max="12" width="0" style="17" hidden="1" customWidth="1"/>
    <col min="13" max="13" width="26.28515625" style="17" hidden="1" customWidth="1"/>
    <col min="14" max="15" width="11.42578125" style="17" hidden="1" customWidth="1"/>
    <col min="16" max="16" width="11.42578125" style="17" customWidth="1"/>
    <col min="17" max="16384" width="11.42578125" style="17"/>
  </cols>
  <sheetData>
    <row r="1" spans="1:18" ht="15" x14ac:dyDescent="0.25">
      <c r="A1" t="s">
        <v>1165</v>
      </c>
      <c r="H1" s="330" t="s">
        <v>133</v>
      </c>
      <c r="I1" s="330"/>
      <c r="J1" s="2"/>
      <c r="K1" s="2"/>
    </row>
    <row r="2" spans="1:18" x14ac:dyDescent="0.2">
      <c r="A2" s="17" t="s">
        <v>273</v>
      </c>
    </row>
    <row r="3" spans="1:18" x14ac:dyDescent="0.2">
      <c r="A3" s="2"/>
      <c r="B3" s="2"/>
    </row>
    <row r="4" spans="1:18" x14ac:dyDescent="0.2">
      <c r="A4" s="5"/>
    </row>
    <row r="5" spans="1:18" x14ac:dyDescent="0.2">
      <c r="A5" s="173" t="s">
        <v>293</v>
      </c>
      <c r="B5" s="177" t="s">
        <v>294</v>
      </c>
      <c r="M5" s="2" t="s">
        <v>698</v>
      </c>
    </row>
    <row r="6" spans="1:18" x14ac:dyDescent="0.2">
      <c r="A6" s="108" t="s">
        <v>274</v>
      </c>
      <c r="B6" s="106">
        <v>5.9675569926364698E-2</v>
      </c>
      <c r="M6" s="2">
        <v>108770</v>
      </c>
      <c r="O6" s="107"/>
      <c r="Q6" s="107"/>
      <c r="R6" s="136"/>
    </row>
    <row r="7" spans="1:18" x14ac:dyDescent="0.2">
      <c r="A7" s="108" t="s">
        <v>275</v>
      </c>
      <c r="B7" s="106">
        <v>0.20015433524440943</v>
      </c>
      <c r="M7" s="2">
        <v>364270</v>
      </c>
      <c r="O7" s="107"/>
      <c r="Q7" s="107"/>
      <c r="R7" s="136"/>
    </row>
    <row r="8" spans="1:18" x14ac:dyDescent="0.2">
      <c r="A8" s="108" t="s">
        <v>276</v>
      </c>
      <c r="B8" s="106">
        <v>8.138249599217455E-2</v>
      </c>
      <c r="M8" s="2">
        <v>150933</v>
      </c>
      <c r="O8" s="107"/>
      <c r="Q8" s="107"/>
      <c r="R8" s="136"/>
    </row>
    <row r="9" spans="1:18" x14ac:dyDescent="0.2">
      <c r="A9" s="108" t="s">
        <v>277</v>
      </c>
      <c r="B9" s="106">
        <v>5.237073064695813E-3</v>
      </c>
      <c r="M9" s="2">
        <v>9755</v>
      </c>
      <c r="O9" s="107"/>
      <c r="Q9" s="107"/>
      <c r="R9" s="136"/>
    </row>
    <row r="10" spans="1:18" x14ac:dyDescent="0.2">
      <c r="A10" s="108" t="s">
        <v>278</v>
      </c>
      <c r="B10" s="106">
        <v>0.25256093253267398</v>
      </c>
      <c r="M10" s="2">
        <v>464598</v>
      </c>
      <c r="O10" s="107"/>
      <c r="Q10" s="107"/>
      <c r="R10" s="136"/>
    </row>
    <row r="11" spans="1:18" x14ac:dyDescent="0.2">
      <c r="A11" s="108" t="s">
        <v>279</v>
      </c>
      <c r="B11" s="106">
        <v>1.4862918783794799E-3</v>
      </c>
      <c r="M11" s="2">
        <v>2733</v>
      </c>
      <c r="O11" s="107"/>
      <c r="Q11" s="107"/>
      <c r="R11" s="136"/>
    </row>
    <row r="12" spans="1:18" x14ac:dyDescent="0.2">
      <c r="A12" s="108" t="s">
        <v>280</v>
      </c>
      <c r="B12" s="106">
        <v>0.35223541559112032</v>
      </c>
      <c r="M12" s="2">
        <v>641445</v>
      </c>
      <c r="O12" s="107"/>
      <c r="Q12" s="107"/>
      <c r="R12" s="136"/>
    </row>
    <row r="13" spans="1:18" x14ac:dyDescent="0.2">
      <c r="A13" s="108" t="s">
        <v>281</v>
      </c>
      <c r="B13" s="106">
        <v>4.7267885770181782E-2</v>
      </c>
      <c r="M13" s="2">
        <v>86187</v>
      </c>
      <c r="O13" s="107"/>
      <c r="Q13" s="107"/>
      <c r="R13" s="136"/>
    </row>
    <row r="14" spans="1:18" x14ac:dyDescent="0.2">
      <c r="A14" s="108"/>
      <c r="B14" s="165">
        <f>SUM(B6:B13)</f>
        <v>1</v>
      </c>
      <c r="M14" s="2">
        <v>1828691</v>
      </c>
      <c r="O14" s="107"/>
      <c r="Q14" s="107"/>
      <c r="R14" s="136"/>
    </row>
    <row r="17" spans="2:14" x14ac:dyDescent="0.2">
      <c r="M17" s="163"/>
      <c r="N17" s="178"/>
    </row>
    <row r="19" spans="2:14" x14ac:dyDescent="0.2">
      <c r="B19" s="136"/>
    </row>
    <row r="20" spans="2:14" x14ac:dyDescent="0.2">
      <c r="B20" s="136"/>
    </row>
    <row r="21" spans="2:14" x14ac:dyDescent="0.2">
      <c r="B21" s="136"/>
    </row>
    <row r="22" spans="2:14" x14ac:dyDescent="0.2">
      <c r="B22" s="136"/>
    </row>
    <row r="23" spans="2:14" x14ac:dyDescent="0.2">
      <c r="B23" s="136"/>
    </row>
    <row r="24" spans="2:14" x14ac:dyDescent="0.2">
      <c r="B24" s="136"/>
    </row>
    <row r="25" spans="2:14" x14ac:dyDescent="0.2">
      <c r="B25" s="136"/>
    </row>
    <row r="26" spans="2:14" x14ac:dyDescent="0.2">
      <c r="B26" s="136"/>
    </row>
  </sheetData>
  <mergeCells count="1">
    <mergeCell ref="H1:I1"/>
  </mergeCells>
  <hyperlinks>
    <hyperlink ref="H1:I1" location="Index!A1" display="Regresar al Índice"/>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FF0000"/>
  </sheetPr>
  <dimension ref="A1:P36"/>
  <sheetViews>
    <sheetView workbookViewId="0">
      <selection activeCell="A2" sqref="A2"/>
    </sheetView>
  </sheetViews>
  <sheetFormatPr baseColWidth="10" defaultColWidth="11.42578125" defaultRowHeight="12.75" x14ac:dyDescent="0.2"/>
  <cols>
    <col min="1" max="1" width="15.140625" style="17" customWidth="1"/>
    <col min="2" max="16384" width="11.42578125" style="17"/>
  </cols>
  <sheetData>
    <row r="1" spans="1:16" ht="15" x14ac:dyDescent="0.25">
      <c r="A1" s="316" t="s">
        <v>1166</v>
      </c>
      <c r="H1" s="330" t="s">
        <v>133</v>
      </c>
      <c r="I1" s="330"/>
      <c r="J1" s="2"/>
      <c r="O1" s="340" t="s">
        <v>696</v>
      </c>
      <c r="P1" s="340"/>
    </row>
    <row r="2" spans="1:16" x14ac:dyDescent="0.2">
      <c r="A2" s="18" t="s">
        <v>273</v>
      </c>
    </row>
    <row r="3" spans="1:16" x14ac:dyDescent="0.2">
      <c r="A3" s="2"/>
      <c r="B3" s="2"/>
    </row>
    <row r="5" spans="1:16" x14ac:dyDescent="0.2">
      <c r="A5" s="173" t="s">
        <v>161</v>
      </c>
      <c r="B5" s="173" t="s">
        <v>295</v>
      </c>
    </row>
    <row r="6" spans="1:16" x14ac:dyDescent="0.2">
      <c r="A6" s="108">
        <v>2013</v>
      </c>
      <c r="B6" s="169">
        <v>70246</v>
      </c>
    </row>
    <row r="7" spans="1:16" x14ac:dyDescent="0.2">
      <c r="A7" s="108">
        <v>2014</v>
      </c>
      <c r="B7" s="169">
        <v>77509</v>
      </c>
    </row>
    <row r="8" spans="1:16" x14ac:dyDescent="0.2">
      <c r="A8" s="108">
        <v>2015</v>
      </c>
      <c r="B8" s="169">
        <v>82606</v>
      </c>
    </row>
    <row r="9" spans="1:16" x14ac:dyDescent="0.2">
      <c r="A9" s="108">
        <v>2016</v>
      </c>
      <c r="B9" s="169">
        <v>89558</v>
      </c>
    </row>
    <row r="10" spans="1:16" x14ac:dyDescent="0.2">
      <c r="A10" s="108">
        <v>2017</v>
      </c>
      <c r="B10" s="169">
        <v>96726</v>
      </c>
    </row>
    <row r="11" spans="1:16" x14ac:dyDescent="0.2">
      <c r="A11" s="108">
        <v>2018</v>
      </c>
      <c r="B11" s="169">
        <v>104065</v>
      </c>
    </row>
    <row r="12" spans="1:16" x14ac:dyDescent="0.2">
      <c r="A12" s="171">
        <v>43770</v>
      </c>
      <c r="B12" s="169">
        <v>109812</v>
      </c>
    </row>
    <row r="13" spans="1:16" x14ac:dyDescent="0.2">
      <c r="A13" s="172"/>
      <c r="B13" s="170"/>
    </row>
    <row r="16" spans="1:16" x14ac:dyDescent="0.2">
      <c r="A16" s="235" t="s">
        <v>873</v>
      </c>
      <c r="B16" s="169">
        <f>B12-B11</f>
        <v>5747</v>
      </c>
    </row>
    <row r="17" spans="1:3" x14ac:dyDescent="0.2">
      <c r="A17" s="235" t="s">
        <v>876</v>
      </c>
      <c r="B17" s="176">
        <f>B12/B11-1</f>
        <v>5.5225099697304492E-2</v>
      </c>
    </row>
    <row r="19" spans="1:3" x14ac:dyDescent="0.2">
      <c r="A19" s="238">
        <v>43739</v>
      </c>
      <c r="B19" s="169">
        <v>108770</v>
      </c>
    </row>
    <row r="20" spans="1:3" x14ac:dyDescent="0.2">
      <c r="A20" s="238">
        <v>43770</v>
      </c>
      <c r="B20" s="169">
        <v>109812</v>
      </c>
      <c r="C20" s="170"/>
    </row>
    <row r="21" spans="1:3" x14ac:dyDescent="0.2">
      <c r="B21" s="170"/>
    </row>
    <row r="22" spans="1:3" x14ac:dyDescent="0.2">
      <c r="A22" s="235" t="s">
        <v>875</v>
      </c>
      <c r="B22" s="169">
        <f>B20-B19</f>
        <v>1042</v>
      </c>
    </row>
    <row r="23" spans="1:3" x14ac:dyDescent="0.2">
      <c r="A23" s="235" t="s">
        <v>877</v>
      </c>
      <c r="B23" s="176">
        <f>B20/B19-1</f>
        <v>9.5798473843891063E-3</v>
      </c>
    </row>
    <row r="24" spans="1:3" x14ac:dyDescent="0.2">
      <c r="B24" s="170"/>
    </row>
    <row r="25" spans="1:3" x14ac:dyDescent="0.2">
      <c r="B25" s="170"/>
    </row>
    <row r="26" spans="1:3" x14ac:dyDescent="0.2">
      <c r="A26" s="172"/>
      <c r="B26" s="170"/>
    </row>
    <row r="27" spans="1:3" x14ac:dyDescent="0.2">
      <c r="A27" s="172"/>
      <c r="B27" s="170"/>
    </row>
    <row r="28" spans="1:3" x14ac:dyDescent="0.2">
      <c r="A28" s="172"/>
      <c r="B28" s="170">
        <f>'F47'!AH6</f>
        <v>0</v>
      </c>
    </row>
    <row r="29" spans="1:3" x14ac:dyDescent="0.2">
      <c r="A29" s="172"/>
      <c r="B29" s="170"/>
    </row>
    <row r="30" spans="1:3" x14ac:dyDescent="0.2">
      <c r="A30" s="172"/>
      <c r="B30" s="170"/>
    </row>
    <row r="31" spans="1:3" x14ac:dyDescent="0.2">
      <c r="A31" s="172"/>
      <c r="B31" s="170"/>
    </row>
    <row r="32" spans="1:3" x14ac:dyDescent="0.2">
      <c r="A32" s="172"/>
    </row>
    <row r="33" spans="1:2" x14ac:dyDescent="0.2">
      <c r="A33" s="112"/>
      <c r="B33" s="109"/>
    </row>
    <row r="34" spans="1:2" x14ac:dyDescent="0.2">
      <c r="A34" s="112"/>
      <c r="B34" s="170"/>
    </row>
    <row r="35" spans="1:2" x14ac:dyDescent="0.2">
      <c r="A35" s="112"/>
      <c r="B35" s="109"/>
    </row>
    <row r="36" spans="1:2" x14ac:dyDescent="0.2">
      <c r="A36" s="112"/>
      <c r="B36" s="170"/>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FF0000"/>
  </sheetPr>
  <dimension ref="A1:W22"/>
  <sheetViews>
    <sheetView workbookViewId="0">
      <selection activeCell="A2" sqref="A2"/>
    </sheetView>
  </sheetViews>
  <sheetFormatPr baseColWidth="10" defaultColWidth="11.42578125" defaultRowHeight="12.75" x14ac:dyDescent="0.2"/>
  <cols>
    <col min="1" max="1" width="22.7109375" style="17" customWidth="1"/>
    <col min="2" max="11" width="11.42578125" style="17"/>
    <col min="12" max="12" width="11.42578125" style="17" hidden="1" customWidth="1"/>
    <col min="13" max="13" width="7.140625" style="17" hidden="1" customWidth="1"/>
    <col min="14" max="22" width="11.42578125" style="17" hidden="1" customWidth="1"/>
    <col min="23" max="25" width="0" style="17" hidden="1" customWidth="1"/>
    <col min="26" max="16384" width="11.42578125" style="17"/>
  </cols>
  <sheetData>
    <row r="1" spans="1:23" ht="15" x14ac:dyDescent="0.25">
      <c r="A1" s="316" t="s">
        <v>1167</v>
      </c>
      <c r="H1" s="330" t="s">
        <v>133</v>
      </c>
      <c r="I1" s="330"/>
      <c r="J1" s="2"/>
      <c r="K1" s="2"/>
      <c r="O1" s="340" t="s">
        <v>696</v>
      </c>
      <c r="P1" s="340"/>
    </row>
    <row r="2" spans="1:23" x14ac:dyDescent="0.2">
      <c r="A2" s="18" t="s">
        <v>273</v>
      </c>
      <c r="M2" s="172"/>
    </row>
    <row r="3" spans="1:23" x14ac:dyDescent="0.2">
      <c r="A3" s="2"/>
      <c r="B3" s="2"/>
      <c r="L3" s="17" t="s">
        <v>282</v>
      </c>
      <c r="M3" s="172" t="s">
        <v>283</v>
      </c>
      <c r="N3" s="17" t="s">
        <v>284</v>
      </c>
      <c r="O3" s="17" t="s">
        <v>285</v>
      </c>
      <c r="P3" s="1" t="s">
        <v>286</v>
      </c>
      <c r="Q3" s="17" t="s">
        <v>287</v>
      </c>
      <c r="R3" s="2" t="s">
        <v>288</v>
      </c>
      <c r="S3" s="2" t="s">
        <v>289</v>
      </c>
      <c r="T3" s="17" t="s">
        <v>290</v>
      </c>
      <c r="U3" s="2" t="s">
        <v>291</v>
      </c>
      <c r="V3" s="17" t="s">
        <v>698</v>
      </c>
      <c r="W3" s="2" t="s">
        <v>871</v>
      </c>
    </row>
    <row r="4" spans="1:23" x14ac:dyDescent="0.2">
      <c r="L4" s="17" t="s">
        <v>296</v>
      </c>
      <c r="M4" s="17">
        <v>86566</v>
      </c>
      <c r="N4" s="17">
        <v>88534</v>
      </c>
      <c r="O4" s="17">
        <v>89154</v>
      </c>
      <c r="P4" s="1">
        <v>88781</v>
      </c>
      <c r="Q4" s="17">
        <v>83441</v>
      </c>
      <c r="R4" s="2">
        <v>79230</v>
      </c>
      <c r="S4" s="2">
        <v>70330</v>
      </c>
      <c r="T4" s="17">
        <v>78529</v>
      </c>
      <c r="U4" s="2">
        <v>82644</v>
      </c>
      <c r="V4" s="17">
        <v>86254</v>
      </c>
      <c r="W4" s="2">
        <v>87168</v>
      </c>
    </row>
    <row r="5" spans="1:23" x14ac:dyDescent="0.2">
      <c r="A5" s="173" t="s">
        <v>293</v>
      </c>
      <c r="B5" s="177" t="s">
        <v>294</v>
      </c>
      <c r="L5" s="17" t="s">
        <v>297</v>
      </c>
      <c r="M5" s="17">
        <v>34</v>
      </c>
      <c r="N5" s="17">
        <v>34</v>
      </c>
      <c r="O5" s="17">
        <v>33</v>
      </c>
      <c r="P5" s="1">
        <v>33</v>
      </c>
      <c r="Q5" s="17">
        <v>35</v>
      </c>
      <c r="R5" s="2">
        <v>35</v>
      </c>
      <c r="S5" s="2">
        <v>37</v>
      </c>
      <c r="T5" s="17">
        <v>35</v>
      </c>
      <c r="U5" s="2">
        <v>38</v>
      </c>
      <c r="V5" s="17">
        <v>37</v>
      </c>
      <c r="W5" s="2">
        <v>37</v>
      </c>
    </row>
    <row r="6" spans="1:23" x14ac:dyDescent="0.2">
      <c r="A6" s="108" t="s">
        <v>298</v>
      </c>
      <c r="B6" s="106">
        <f>W4/$W$9</f>
        <v>0.79379302808436236</v>
      </c>
      <c r="C6" s="107"/>
      <c r="L6" s="17" t="s">
        <v>299</v>
      </c>
      <c r="M6" s="17">
        <v>20418</v>
      </c>
      <c r="N6" s="17">
        <v>20515</v>
      </c>
      <c r="O6" s="17">
        <v>20526</v>
      </c>
      <c r="P6" s="1">
        <v>20458</v>
      </c>
      <c r="Q6" s="17">
        <v>20487</v>
      </c>
      <c r="R6" s="2">
        <v>20462</v>
      </c>
      <c r="S6" s="2">
        <v>21032</v>
      </c>
      <c r="T6" s="17">
        <v>21369</v>
      </c>
      <c r="U6" s="2">
        <v>21679</v>
      </c>
      <c r="V6" s="17">
        <v>21774</v>
      </c>
      <c r="W6" s="2">
        <v>21867</v>
      </c>
    </row>
    <row r="7" spans="1:23" x14ac:dyDescent="0.2">
      <c r="A7" s="108" t="s">
        <v>300</v>
      </c>
      <c r="B7" s="106">
        <f>W5/$W$9</f>
        <v>3.3693949659417916E-4</v>
      </c>
      <c r="C7" s="107"/>
      <c r="L7" s="17" t="s">
        <v>301</v>
      </c>
      <c r="M7" s="17">
        <v>224</v>
      </c>
      <c r="N7" s="17">
        <v>229</v>
      </c>
      <c r="O7" s="17">
        <v>225</v>
      </c>
      <c r="P7" s="1">
        <v>222</v>
      </c>
      <c r="Q7" s="17">
        <v>233</v>
      </c>
      <c r="R7" s="2">
        <v>228</v>
      </c>
      <c r="S7" s="2">
        <v>236</v>
      </c>
      <c r="T7" s="17">
        <v>232</v>
      </c>
      <c r="U7" s="2">
        <v>270</v>
      </c>
      <c r="V7" s="17">
        <v>270</v>
      </c>
      <c r="W7" s="2">
        <v>272</v>
      </c>
    </row>
    <row r="8" spans="1:23" x14ac:dyDescent="0.2">
      <c r="A8" s="108" t="s">
        <v>302</v>
      </c>
      <c r="B8" s="106">
        <f>W6/$W$9</f>
        <v>0.19913124248715988</v>
      </c>
      <c r="C8" s="107"/>
      <c r="L8" s="17" t="s">
        <v>303</v>
      </c>
      <c r="M8" s="17">
        <v>475</v>
      </c>
      <c r="N8" s="17">
        <v>512</v>
      </c>
      <c r="O8" s="17">
        <v>536</v>
      </c>
      <c r="P8" s="1">
        <v>534</v>
      </c>
      <c r="Q8" s="17">
        <v>523</v>
      </c>
      <c r="R8" s="2">
        <v>453</v>
      </c>
      <c r="S8" s="2">
        <v>442</v>
      </c>
      <c r="T8" s="17">
        <v>441</v>
      </c>
      <c r="U8" s="2">
        <v>419</v>
      </c>
      <c r="V8" s="17">
        <v>435</v>
      </c>
      <c r="W8" s="2">
        <v>468</v>
      </c>
    </row>
    <row r="9" spans="1:23" x14ac:dyDescent="0.2">
      <c r="A9" s="108" t="s">
        <v>304</v>
      </c>
      <c r="B9" s="106">
        <f>W7/$W$9</f>
        <v>2.4769606236112627E-3</v>
      </c>
      <c r="C9" s="107"/>
      <c r="L9" s="17" t="s">
        <v>274</v>
      </c>
      <c r="M9" s="17">
        <v>107717</v>
      </c>
      <c r="N9" s="17">
        <v>109824</v>
      </c>
      <c r="O9" s="17">
        <v>110474</v>
      </c>
      <c r="P9" s="1">
        <v>110028</v>
      </c>
      <c r="Q9" s="17">
        <v>104719</v>
      </c>
      <c r="R9" s="2">
        <v>100408</v>
      </c>
      <c r="S9" s="2">
        <v>92077</v>
      </c>
      <c r="T9" s="17">
        <v>100606</v>
      </c>
      <c r="U9" s="2">
        <v>105050</v>
      </c>
      <c r="V9" s="17">
        <v>108770</v>
      </c>
      <c r="W9" s="2">
        <v>109812</v>
      </c>
    </row>
    <row r="10" spans="1:23" x14ac:dyDescent="0.2">
      <c r="A10" s="108" t="s">
        <v>305</v>
      </c>
      <c r="B10" s="106">
        <f t="shared" ref="B10" si="0">W8/$W$9</f>
        <v>4.26182930827232E-3</v>
      </c>
      <c r="C10" s="107"/>
    </row>
    <row r="11" spans="1:23" x14ac:dyDescent="0.2">
      <c r="A11" s="108" t="s">
        <v>128</v>
      </c>
      <c r="B11" s="165">
        <f>SUM(B6:B10)</f>
        <v>1</v>
      </c>
      <c r="C11" s="107"/>
    </row>
    <row r="14" spans="1:23" x14ac:dyDescent="0.2">
      <c r="L14" s="2"/>
      <c r="M14" s="2"/>
      <c r="N14" s="2"/>
      <c r="O14" s="2"/>
      <c r="P14" s="2"/>
      <c r="Q14" s="2"/>
      <c r="R14" s="2"/>
    </row>
    <row r="15" spans="1:23" x14ac:dyDescent="0.2">
      <c r="B15" s="168"/>
      <c r="L15" s="2"/>
      <c r="M15" s="2"/>
      <c r="N15" s="2"/>
      <c r="O15" s="2"/>
      <c r="P15" s="2"/>
      <c r="Q15" s="2"/>
      <c r="R15" s="2"/>
    </row>
    <row r="16" spans="1:23" x14ac:dyDescent="0.2">
      <c r="B16" s="168"/>
      <c r="L16" s="2"/>
      <c r="M16" s="2"/>
      <c r="N16" s="2"/>
      <c r="O16" s="2"/>
      <c r="P16" s="2"/>
      <c r="Q16" s="2"/>
      <c r="R16" s="2"/>
    </row>
    <row r="17" spans="2:18" x14ac:dyDescent="0.2">
      <c r="L17" s="2"/>
      <c r="M17" s="2"/>
      <c r="N17" s="2"/>
      <c r="O17" s="2"/>
      <c r="P17" s="2"/>
      <c r="Q17" s="2"/>
      <c r="R17" s="2"/>
    </row>
    <row r="18" spans="2:18" x14ac:dyDescent="0.2">
      <c r="B18" s="168"/>
      <c r="L18" s="2"/>
      <c r="M18" s="2"/>
      <c r="N18" s="2"/>
      <c r="O18" s="2"/>
      <c r="P18" s="2"/>
      <c r="Q18" s="2"/>
      <c r="R18" s="2"/>
    </row>
    <row r="19" spans="2:18" x14ac:dyDescent="0.2">
      <c r="L19" s="2"/>
      <c r="M19" s="2"/>
      <c r="N19" s="2"/>
      <c r="O19" s="2"/>
      <c r="P19" s="2"/>
      <c r="Q19" s="2"/>
      <c r="R19" s="2"/>
    </row>
    <row r="20" spans="2:18" x14ac:dyDescent="0.2">
      <c r="L20" s="2"/>
      <c r="M20" s="2"/>
      <c r="N20" s="2"/>
      <c r="O20" s="2"/>
      <c r="P20" s="2"/>
      <c r="Q20" s="2"/>
      <c r="R20" s="2"/>
    </row>
    <row r="21" spans="2:18" x14ac:dyDescent="0.2">
      <c r="M21" s="1"/>
      <c r="N21" s="1"/>
      <c r="O21" s="1"/>
      <c r="P21" s="1"/>
      <c r="Q21" s="1"/>
    </row>
    <row r="22" spans="2:18" x14ac:dyDescent="0.2">
      <c r="M22" s="1"/>
      <c r="N22" s="1"/>
      <c r="O22" s="1"/>
      <c r="P22" s="1"/>
      <c r="Q22" s="1"/>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FF0000"/>
  </sheetPr>
  <dimension ref="A1:P37"/>
  <sheetViews>
    <sheetView workbookViewId="0">
      <selection activeCell="A2" sqref="A2"/>
    </sheetView>
  </sheetViews>
  <sheetFormatPr baseColWidth="10" defaultColWidth="11.42578125" defaultRowHeight="12.75" x14ac:dyDescent="0.2"/>
  <cols>
    <col min="1" max="16384" width="11.42578125" style="17"/>
  </cols>
  <sheetData>
    <row r="1" spans="1:16" ht="15" x14ac:dyDescent="0.25">
      <c r="A1" s="316" t="s">
        <v>1168</v>
      </c>
      <c r="H1" s="330" t="s">
        <v>133</v>
      </c>
      <c r="I1" s="330"/>
      <c r="J1" s="2"/>
      <c r="O1" s="340" t="s">
        <v>696</v>
      </c>
      <c r="P1" s="340"/>
    </row>
    <row r="2" spans="1:16" x14ac:dyDescent="0.2">
      <c r="A2" s="18" t="s">
        <v>273</v>
      </c>
    </row>
    <row r="3" spans="1:16" x14ac:dyDescent="0.2">
      <c r="A3" s="2"/>
      <c r="B3" s="2"/>
    </row>
    <row r="5" spans="1:16" x14ac:dyDescent="0.2">
      <c r="A5" s="173" t="s">
        <v>161</v>
      </c>
      <c r="B5" s="173" t="s">
        <v>295</v>
      </c>
    </row>
    <row r="6" spans="1:16" x14ac:dyDescent="0.2">
      <c r="A6" s="108">
        <v>2013</v>
      </c>
      <c r="B6" s="169">
        <v>347298</v>
      </c>
    </row>
    <row r="7" spans="1:16" x14ac:dyDescent="0.2">
      <c r="A7" s="108">
        <v>2014</v>
      </c>
      <c r="B7" s="169">
        <v>363344</v>
      </c>
    </row>
    <row r="8" spans="1:16" x14ac:dyDescent="0.2">
      <c r="A8" s="108">
        <v>2015</v>
      </c>
      <c r="B8" s="169">
        <v>385457</v>
      </c>
    </row>
    <row r="9" spans="1:16" x14ac:dyDescent="0.2">
      <c r="A9" s="108">
        <v>2016</v>
      </c>
      <c r="B9" s="169">
        <v>407270</v>
      </c>
    </row>
    <row r="10" spans="1:16" x14ac:dyDescent="0.2">
      <c r="A10" s="108">
        <v>2017</v>
      </c>
      <c r="B10" s="169">
        <v>435724</v>
      </c>
    </row>
    <row r="11" spans="1:16" x14ac:dyDescent="0.2">
      <c r="A11" s="108">
        <v>2018</v>
      </c>
      <c r="B11" s="169">
        <v>452017</v>
      </c>
    </row>
    <row r="12" spans="1:16" x14ac:dyDescent="0.2">
      <c r="A12" s="171">
        <v>43770</v>
      </c>
      <c r="B12" s="169">
        <v>464750</v>
      </c>
    </row>
    <row r="15" spans="1:16" x14ac:dyDescent="0.2">
      <c r="A15" s="108" t="s">
        <v>880</v>
      </c>
      <c r="B15" s="110">
        <f>B12/B11-1</f>
        <v>2.8169294517684129E-2</v>
      </c>
    </row>
    <row r="16" spans="1:16" x14ac:dyDescent="0.2">
      <c r="A16" s="108" t="s">
        <v>881</v>
      </c>
      <c r="B16" s="169">
        <f>B12-B11</f>
        <v>12733</v>
      </c>
    </row>
    <row r="19" spans="1:2" x14ac:dyDescent="0.2">
      <c r="B19" s="170"/>
    </row>
    <row r="20" spans="1:2" x14ac:dyDescent="0.2">
      <c r="B20" s="170"/>
    </row>
    <row r="21" spans="1:2" hidden="1" x14ac:dyDescent="0.2">
      <c r="A21" s="17">
        <v>2013</v>
      </c>
      <c r="B21" s="170">
        <v>347298</v>
      </c>
    </row>
    <row r="22" spans="1:2" hidden="1" x14ac:dyDescent="0.2">
      <c r="A22" s="17">
        <v>2014</v>
      </c>
      <c r="B22" s="170">
        <v>363344</v>
      </c>
    </row>
    <row r="23" spans="1:2" hidden="1" x14ac:dyDescent="0.2">
      <c r="A23" s="17">
        <v>2015</v>
      </c>
      <c r="B23" s="170">
        <v>385457</v>
      </c>
    </row>
    <row r="24" spans="1:2" hidden="1" x14ac:dyDescent="0.2">
      <c r="A24" s="17">
        <v>2016</v>
      </c>
      <c r="B24" s="170">
        <v>407270</v>
      </c>
    </row>
    <row r="25" spans="1:2" hidden="1" x14ac:dyDescent="0.2">
      <c r="A25" s="17">
        <v>2017</v>
      </c>
      <c r="B25" s="170">
        <v>435724</v>
      </c>
    </row>
    <row r="26" spans="1:2" hidden="1" x14ac:dyDescent="0.2">
      <c r="A26" s="17">
        <v>2018</v>
      </c>
      <c r="B26" s="170">
        <v>452017</v>
      </c>
    </row>
    <row r="27" spans="1:2" hidden="1" x14ac:dyDescent="0.2">
      <c r="A27" s="172">
        <v>43466</v>
      </c>
      <c r="B27" s="170">
        <v>454528</v>
      </c>
    </row>
    <row r="28" spans="1:2" hidden="1" x14ac:dyDescent="0.2">
      <c r="A28" s="172">
        <v>43497</v>
      </c>
      <c r="B28" s="170">
        <v>457311</v>
      </c>
    </row>
    <row r="29" spans="1:2" hidden="1" x14ac:dyDescent="0.2">
      <c r="A29" s="172">
        <v>43525</v>
      </c>
      <c r="B29" s="170">
        <v>458843</v>
      </c>
    </row>
    <row r="30" spans="1:2" hidden="1" x14ac:dyDescent="0.2">
      <c r="A30" s="172">
        <v>43556</v>
      </c>
      <c r="B30" s="170">
        <v>459454</v>
      </c>
    </row>
    <row r="31" spans="1:2" hidden="1" x14ac:dyDescent="0.2">
      <c r="A31" s="172">
        <v>43586</v>
      </c>
      <c r="B31" s="170">
        <v>460324</v>
      </c>
    </row>
    <row r="32" spans="1:2" hidden="1" x14ac:dyDescent="0.2">
      <c r="A32" s="172">
        <v>43617</v>
      </c>
      <c r="B32" s="170">
        <v>460017</v>
      </c>
    </row>
    <row r="33" spans="1:2" hidden="1" x14ac:dyDescent="0.2">
      <c r="A33" s="172">
        <v>43647</v>
      </c>
      <c r="B33" s="170">
        <v>461674</v>
      </c>
    </row>
    <row r="34" spans="1:2" hidden="1" x14ac:dyDescent="0.2">
      <c r="A34" s="172">
        <v>43678</v>
      </c>
      <c r="B34" s="170">
        <v>461682</v>
      </c>
    </row>
    <row r="35" spans="1:2" hidden="1" x14ac:dyDescent="0.2">
      <c r="A35" s="17" t="s">
        <v>306</v>
      </c>
      <c r="B35" s="136">
        <f>B34/B33-1</f>
        <v>1.7328244605430143E-5</v>
      </c>
    </row>
    <row r="36" spans="1:2" hidden="1" x14ac:dyDescent="0.2">
      <c r="A36" s="17" t="s">
        <v>307</v>
      </c>
      <c r="B36" s="170">
        <f>B34-B33</f>
        <v>8</v>
      </c>
    </row>
    <row r="37" spans="1:2" hidden="1" x14ac:dyDescent="0.2"/>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FF0000"/>
  </sheetPr>
  <dimension ref="A1:P40"/>
  <sheetViews>
    <sheetView workbookViewId="0">
      <selection activeCell="A2" sqref="A2"/>
    </sheetView>
  </sheetViews>
  <sheetFormatPr baseColWidth="10" defaultColWidth="11.42578125" defaultRowHeight="12.75" x14ac:dyDescent="0.2"/>
  <cols>
    <col min="1" max="1" width="97.5703125" style="17" customWidth="1"/>
    <col min="2" max="12" width="11.42578125" style="17"/>
    <col min="13" max="13" width="42.42578125" style="17" customWidth="1"/>
    <col min="14" max="14" width="20" style="17" customWidth="1"/>
    <col min="15" max="16384" width="11.42578125" style="17"/>
  </cols>
  <sheetData>
    <row r="1" spans="1:16" ht="15" x14ac:dyDescent="0.25">
      <c r="A1" s="316" t="s">
        <v>1169</v>
      </c>
      <c r="H1" s="330" t="s">
        <v>133</v>
      </c>
      <c r="I1" s="330"/>
      <c r="J1" s="2"/>
      <c r="O1" s="340" t="s">
        <v>696</v>
      </c>
      <c r="P1" s="340"/>
    </row>
    <row r="2" spans="1:16" x14ac:dyDescent="0.2">
      <c r="A2" s="18" t="s">
        <v>273</v>
      </c>
    </row>
    <row r="4" spans="1:16" x14ac:dyDescent="0.2">
      <c r="A4" s="2"/>
      <c r="B4" s="2"/>
    </row>
    <row r="6" spans="1:16" x14ac:dyDescent="0.2">
      <c r="A6" s="236" t="s">
        <v>308</v>
      </c>
      <c r="B6" s="237" t="s">
        <v>294</v>
      </c>
    </row>
    <row r="7" spans="1:16" x14ac:dyDescent="0.2">
      <c r="A7" s="175" t="s">
        <v>309</v>
      </c>
      <c r="B7" s="106">
        <f>B29/$B$38</f>
        <v>0.20289833243679398</v>
      </c>
    </row>
    <row r="8" spans="1:16" x14ac:dyDescent="0.2">
      <c r="A8" s="175" t="s">
        <v>310</v>
      </c>
      <c r="B8" s="106">
        <f>B30/$B$38</f>
        <v>0.14241850457235072</v>
      </c>
    </row>
    <row r="9" spans="1:16" x14ac:dyDescent="0.2">
      <c r="A9" s="175" t="s">
        <v>311</v>
      </c>
      <c r="B9" s="106">
        <f>B31/$B$38</f>
        <v>0.10161161915008068</v>
      </c>
    </row>
    <row r="10" spans="1:16" x14ac:dyDescent="0.2">
      <c r="A10" s="175" t="s">
        <v>312</v>
      </c>
      <c r="B10" s="106">
        <f>B32/$B$38</f>
        <v>9.4044109736417428E-2</v>
      </c>
    </row>
    <row r="11" spans="1:16" x14ac:dyDescent="0.2">
      <c r="A11" s="175" t="s">
        <v>313</v>
      </c>
      <c r="B11" s="106">
        <f t="shared" ref="B11:B13" si="0">B33/$B$38</f>
        <v>8.494244217321141E-2</v>
      </c>
    </row>
    <row r="12" spans="1:16" x14ac:dyDescent="0.2">
      <c r="A12" s="175" t="s">
        <v>314</v>
      </c>
      <c r="B12" s="106">
        <f>B34/$B$38</f>
        <v>6.1006993006993006E-2</v>
      </c>
    </row>
    <row r="13" spans="1:16" x14ac:dyDescent="0.2">
      <c r="A13" s="175" t="s">
        <v>316</v>
      </c>
      <c r="B13" s="106">
        <f t="shared" si="0"/>
        <v>4.4852071005917163E-2</v>
      </c>
    </row>
    <row r="14" spans="1:16" x14ac:dyDescent="0.2">
      <c r="A14" s="175" t="s">
        <v>315</v>
      </c>
      <c r="B14" s="106">
        <f>B36/$B$38</f>
        <v>4.3972027972027969E-2</v>
      </c>
    </row>
    <row r="15" spans="1:16" x14ac:dyDescent="0.2">
      <c r="A15" s="175" t="s">
        <v>317</v>
      </c>
      <c r="B15" s="106">
        <f>B37/$B$38</f>
        <v>0.22425389994620765</v>
      </c>
    </row>
    <row r="16" spans="1:16" x14ac:dyDescent="0.2">
      <c r="A16" s="108" t="s">
        <v>128</v>
      </c>
      <c r="B16" s="106">
        <f>SUM(B7:B15)</f>
        <v>1</v>
      </c>
    </row>
    <row r="28" spans="1:8" hidden="1" x14ac:dyDescent="0.2">
      <c r="A28" s="2" t="s">
        <v>282</v>
      </c>
      <c r="B28" s="2" t="s">
        <v>871</v>
      </c>
    </row>
    <row r="29" spans="1:8" hidden="1" x14ac:dyDescent="0.2">
      <c r="A29" s="2" t="s">
        <v>309</v>
      </c>
      <c r="B29" s="2">
        <v>94297</v>
      </c>
    </row>
    <row r="30" spans="1:8" hidden="1" x14ac:dyDescent="0.2">
      <c r="A30" s="2" t="s">
        <v>310</v>
      </c>
      <c r="B30" s="2">
        <v>66189</v>
      </c>
      <c r="C30" s="2"/>
      <c r="D30" s="2"/>
      <c r="E30" s="2"/>
      <c r="F30" s="2"/>
      <c r="G30" s="2"/>
      <c r="H30" s="2"/>
    </row>
    <row r="31" spans="1:8" hidden="1" x14ac:dyDescent="0.2">
      <c r="A31" s="2" t="s">
        <v>311</v>
      </c>
      <c r="B31" s="2">
        <v>47224</v>
      </c>
      <c r="C31" s="2"/>
      <c r="D31" s="2"/>
      <c r="E31" s="2"/>
      <c r="F31" s="2"/>
      <c r="G31" s="2"/>
      <c r="H31" s="2"/>
    </row>
    <row r="32" spans="1:8" hidden="1" x14ac:dyDescent="0.2">
      <c r="A32" s="2" t="s">
        <v>312</v>
      </c>
      <c r="B32" s="2">
        <v>43707</v>
      </c>
      <c r="C32" s="2"/>
      <c r="D32" s="2"/>
      <c r="E32" s="2"/>
      <c r="F32" s="2"/>
      <c r="G32" s="2"/>
      <c r="H32" s="2"/>
    </row>
    <row r="33" spans="1:8" hidden="1" x14ac:dyDescent="0.2">
      <c r="A33" s="2" t="s">
        <v>313</v>
      </c>
      <c r="B33" s="2">
        <v>39477</v>
      </c>
      <c r="C33" s="2"/>
      <c r="D33" s="2"/>
      <c r="E33" s="2"/>
      <c r="F33" s="2"/>
      <c r="G33" s="2"/>
      <c r="H33" s="2"/>
    </row>
    <row r="34" spans="1:8" hidden="1" x14ac:dyDescent="0.2">
      <c r="A34" s="2" t="s">
        <v>314</v>
      </c>
      <c r="B34" s="2">
        <v>28353</v>
      </c>
      <c r="C34" s="2"/>
      <c r="D34" s="2"/>
      <c r="E34" s="2"/>
      <c r="F34" s="2"/>
      <c r="G34" s="2"/>
      <c r="H34" s="2"/>
    </row>
    <row r="35" spans="1:8" hidden="1" x14ac:dyDescent="0.2">
      <c r="A35" s="2" t="s">
        <v>316</v>
      </c>
      <c r="B35" s="2">
        <v>20845</v>
      </c>
      <c r="C35" s="2"/>
      <c r="D35" s="2"/>
      <c r="E35" s="2"/>
      <c r="F35" s="2"/>
      <c r="G35" s="2"/>
      <c r="H35" s="2"/>
    </row>
    <row r="36" spans="1:8" hidden="1" x14ac:dyDescent="0.2">
      <c r="A36" s="2" t="s">
        <v>315</v>
      </c>
      <c r="B36" s="2">
        <v>20436</v>
      </c>
      <c r="C36" s="2"/>
      <c r="D36" s="2"/>
      <c r="E36" s="2"/>
      <c r="F36" s="2"/>
      <c r="G36" s="2"/>
      <c r="H36" s="2"/>
    </row>
    <row r="37" spans="1:8" hidden="1" x14ac:dyDescent="0.2">
      <c r="A37" s="2" t="s">
        <v>317</v>
      </c>
      <c r="B37" s="2">
        <v>104222</v>
      </c>
      <c r="C37" s="2"/>
      <c r="D37" s="2"/>
      <c r="E37" s="2"/>
      <c r="F37" s="2"/>
      <c r="G37" s="2"/>
      <c r="H37" s="2"/>
    </row>
    <row r="38" spans="1:8" hidden="1" x14ac:dyDescent="0.2">
      <c r="A38" s="2" t="s">
        <v>278</v>
      </c>
      <c r="B38" s="2">
        <v>464750</v>
      </c>
      <c r="C38" s="2"/>
      <c r="D38" s="2"/>
      <c r="E38" s="2"/>
      <c r="F38" s="2"/>
      <c r="G38" s="2"/>
      <c r="H38" s="2"/>
    </row>
    <row r="39" spans="1:8" x14ac:dyDescent="0.2">
      <c r="A39" s="2"/>
      <c r="B39" s="2"/>
      <c r="C39" s="2"/>
      <c r="D39" s="2"/>
      <c r="E39" s="2"/>
      <c r="F39" s="2"/>
      <c r="G39" s="2"/>
      <c r="H39" s="2"/>
    </row>
    <row r="40" spans="1:8" x14ac:dyDescent="0.2">
      <c r="A40" s="2"/>
      <c r="B40" s="2"/>
      <c r="C40" s="2"/>
      <c r="D40" s="2"/>
      <c r="E40" s="2"/>
      <c r="F40" s="2"/>
      <c r="G40" s="2"/>
      <c r="H40" s="2"/>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FF0000"/>
  </sheetPr>
  <dimension ref="A1:P41"/>
  <sheetViews>
    <sheetView workbookViewId="0">
      <selection activeCell="A2" sqref="A2"/>
    </sheetView>
  </sheetViews>
  <sheetFormatPr baseColWidth="10" defaultColWidth="11.42578125" defaultRowHeight="12.75" x14ac:dyDescent="0.2"/>
  <cols>
    <col min="1" max="16384" width="11.42578125" style="17"/>
  </cols>
  <sheetData>
    <row r="1" spans="1:16" ht="15" x14ac:dyDescent="0.25">
      <c r="A1" s="316" t="s">
        <v>1170</v>
      </c>
      <c r="H1" s="330" t="s">
        <v>133</v>
      </c>
      <c r="I1" s="330"/>
      <c r="J1" s="2"/>
      <c r="O1" s="340" t="s">
        <v>696</v>
      </c>
      <c r="P1" s="340"/>
    </row>
    <row r="2" spans="1:16" x14ac:dyDescent="0.2">
      <c r="A2" s="18" t="s">
        <v>273</v>
      </c>
    </row>
    <row r="3" spans="1:16" x14ac:dyDescent="0.2">
      <c r="A3" s="2"/>
      <c r="B3" s="2"/>
    </row>
    <row r="5" spans="1:16" x14ac:dyDescent="0.2">
      <c r="A5" s="173" t="s">
        <v>161</v>
      </c>
      <c r="B5" s="173" t="s">
        <v>295</v>
      </c>
    </row>
    <row r="6" spans="1:16" x14ac:dyDescent="0.2">
      <c r="A6" s="108">
        <v>2013</v>
      </c>
      <c r="B6" s="169">
        <v>282499</v>
      </c>
    </row>
    <row r="7" spans="1:16" x14ac:dyDescent="0.2">
      <c r="A7" s="108">
        <v>2014</v>
      </c>
      <c r="B7" s="169">
        <v>295797</v>
      </c>
    </row>
    <row r="8" spans="1:16" x14ac:dyDescent="0.2">
      <c r="A8" s="108">
        <v>2015</v>
      </c>
      <c r="B8" s="169">
        <v>312586</v>
      </c>
    </row>
    <row r="9" spans="1:16" x14ac:dyDescent="0.2">
      <c r="A9" s="108">
        <v>2016</v>
      </c>
      <c r="B9" s="169">
        <v>334254</v>
      </c>
    </row>
    <row r="10" spans="1:16" x14ac:dyDescent="0.2">
      <c r="A10" s="108">
        <v>2017</v>
      </c>
      <c r="B10" s="169">
        <v>343480</v>
      </c>
    </row>
    <row r="11" spans="1:16" x14ac:dyDescent="0.2">
      <c r="A11" s="108">
        <v>2018</v>
      </c>
      <c r="B11" s="169">
        <v>354114</v>
      </c>
    </row>
    <row r="12" spans="1:16" x14ac:dyDescent="0.2">
      <c r="A12" s="171">
        <v>43770</v>
      </c>
      <c r="B12" s="169">
        <v>368314</v>
      </c>
      <c r="C12" s="109">
        <f>B12/B11-1</f>
        <v>4.0100080764951418E-2</v>
      </c>
    </row>
    <row r="15" spans="1:16" x14ac:dyDescent="0.2">
      <c r="B15" s="109"/>
    </row>
    <row r="16" spans="1:16" x14ac:dyDescent="0.2">
      <c r="B16" s="170"/>
    </row>
    <row r="17" spans="1:2" x14ac:dyDescent="0.2">
      <c r="B17" s="170"/>
    </row>
    <row r="18" spans="1:2" x14ac:dyDescent="0.2">
      <c r="B18" s="170"/>
    </row>
    <row r="19" spans="1:2" x14ac:dyDescent="0.2">
      <c r="B19" s="170"/>
    </row>
    <row r="20" spans="1:2" hidden="1" x14ac:dyDescent="0.2">
      <c r="A20" s="108">
        <v>2013</v>
      </c>
      <c r="B20" s="169">
        <v>282499</v>
      </c>
    </row>
    <row r="21" spans="1:2" hidden="1" x14ac:dyDescent="0.2">
      <c r="A21" s="108">
        <v>2014</v>
      </c>
      <c r="B21" s="169">
        <v>295797</v>
      </c>
    </row>
    <row r="22" spans="1:2" hidden="1" x14ac:dyDescent="0.2">
      <c r="A22" s="108">
        <v>2015</v>
      </c>
      <c r="B22" s="169">
        <v>312586</v>
      </c>
    </row>
    <row r="23" spans="1:2" hidden="1" x14ac:dyDescent="0.2">
      <c r="A23" s="108">
        <v>2016</v>
      </c>
      <c r="B23" s="169">
        <v>334254</v>
      </c>
    </row>
    <row r="24" spans="1:2" hidden="1" x14ac:dyDescent="0.2">
      <c r="A24" s="108">
        <v>2017</v>
      </c>
      <c r="B24" s="169">
        <v>343480</v>
      </c>
    </row>
    <row r="25" spans="1:2" hidden="1" x14ac:dyDescent="0.2">
      <c r="A25" s="108">
        <v>2018</v>
      </c>
      <c r="B25" s="169">
        <v>354114</v>
      </c>
    </row>
    <row r="26" spans="1:2" hidden="1" x14ac:dyDescent="0.2">
      <c r="A26" s="171">
        <v>43466</v>
      </c>
      <c r="B26" s="169">
        <v>354545</v>
      </c>
    </row>
    <row r="27" spans="1:2" hidden="1" x14ac:dyDescent="0.2">
      <c r="A27" s="171">
        <v>43497</v>
      </c>
      <c r="B27" s="169">
        <v>354178</v>
      </c>
    </row>
    <row r="28" spans="1:2" hidden="1" x14ac:dyDescent="0.2">
      <c r="A28" s="171">
        <v>43525</v>
      </c>
      <c r="B28" s="169">
        <v>353953</v>
      </c>
    </row>
    <row r="29" spans="1:2" hidden="1" x14ac:dyDescent="0.2">
      <c r="A29" s="171">
        <v>43556</v>
      </c>
      <c r="B29" s="169">
        <v>354104</v>
      </c>
    </row>
    <row r="30" spans="1:2" hidden="1" x14ac:dyDescent="0.2">
      <c r="A30" s="171">
        <v>43586</v>
      </c>
      <c r="B30" s="169">
        <v>356187</v>
      </c>
    </row>
    <row r="31" spans="1:2" hidden="1" x14ac:dyDescent="0.2">
      <c r="A31" s="171">
        <v>43617</v>
      </c>
      <c r="B31" s="169">
        <v>357687</v>
      </c>
    </row>
    <row r="32" spans="1:2" hidden="1" x14ac:dyDescent="0.2">
      <c r="A32" s="171">
        <v>43647</v>
      </c>
      <c r="B32" s="169">
        <v>358401</v>
      </c>
    </row>
    <row r="33" spans="1:2" hidden="1" x14ac:dyDescent="0.2">
      <c r="A33" s="171">
        <v>43678</v>
      </c>
      <c r="B33" s="169">
        <v>358440</v>
      </c>
    </row>
    <row r="34" spans="1:2" hidden="1" x14ac:dyDescent="0.2">
      <c r="A34" s="171">
        <v>43709</v>
      </c>
      <c r="B34" s="169">
        <v>360369</v>
      </c>
    </row>
    <row r="35" spans="1:2" hidden="1" x14ac:dyDescent="0.2">
      <c r="A35" s="171">
        <v>43739</v>
      </c>
      <c r="B35" s="174">
        <v>364270</v>
      </c>
    </row>
    <row r="36" spans="1:2" hidden="1" x14ac:dyDescent="0.2">
      <c r="A36" s="171">
        <v>43770</v>
      </c>
      <c r="B36" s="169">
        <v>368314</v>
      </c>
    </row>
    <row r="37" spans="1:2" x14ac:dyDescent="0.2">
      <c r="A37" s="172"/>
      <c r="B37" s="170"/>
    </row>
    <row r="38" spans="1:2" x14ac:dyDescent="0.2">
      <c r="A38" s="235" t="s">
        <v>878</v>
      </c>
      <c r="B38" s="110">
        <f>B36/B35-1</f>
        <v>1.1101655365525653E-2</v>
      </c>
    </row>
    <row r="39" spans="1:2" x14ac:dyDescent="0.2">
      <c r="A39" s="235" t="s">
        <v>879</v>
      </c>
      <c r="B39" s="169">
        <f>B36-B35</f>
        <v>4044</v>
      </c>
    </row>
    <row r="40" spans="1:2" x14ac:dyDescent="0.2">
      <c r="A40" s="235" t="s">
        <v>880</v>
      </c>
      <c r="B40" s="110">
        <f>B36/B25-1</f>
        <v>4.0100080764951418E-2</v>
      </c>
    </row>
    <row r="41" spans="1:2" x14ac:dyDescent="0.2">
      <c r="A41" s="235" t="s">
        <v>881</v>
      </c>
      <c r="B41" s="169">
        <f>B36-B25</f>
        <v>14200</v>
      </c>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FF0000"/>
  </sheetPr>
  <dimension ref="A1:P38"/>
  <sheetViews>
    <sheetView zoomScaleNormal="100" workbookViewId="0">
      <selection activeCell="A2" sqref="A2"/>
    </sheetView>
  </sheetViews>
  <sheetFormatPr baseColWidth="10" defaultColWidth="11.42578125" defaultRowHeight="12.75" x14ac:dyDescent="0.2"/>
  <cols>
    <col min="1" max="1" width="68.140625" style="17" customWidth="1"/>
    <col min="2" max="16384" width="11.42578125" style="17"/>
  </cols>
  <sheetData>
    <row r="1" spans="1:16" ht="15" x14ac:dyDescent="0.25">
      <c r="A1" s="316" t="s">
        <v>1171</v>
      </c>
      <c r="H1" s="330" t="s">
        <v>133</v>
      </c>
      <c r="I1" s="330"/>
      <c r="O1" s="340" t="s">
        <v>696</v>
      </c>
      <c r="P1" s="340"/>
    </row>
    <row r="2" spans="1:16" x14ac:dyDescent="0.2">
      <c r="A2" s="18" t="s">
        <v>273</v>
      </c>
    </row>
    <row r="3" spans="1:16" x14ac:dyDescent="0.2">
      <c r="A3" s="2"/>
      <c r="B3" s="2"/>
    </row>
    <row r="4" spans="1:16" x14ac:dyDescent="0.2">
      <c r="A4" s="18"/>
      <c r="B4" s="18"/>
      <c r="C4" s="18"/>
    </row>
    <row r="5" spans="1:16" x14ac:dyDescent="0.2">
      <c r="A5" s="234" t="s">
        <v>308</v>
      </c>
      <c r="B5" s="234"/>
      <c r="C5" s="18"/>
    </row>
    <row r="6" spans="1:16" x14ac:dyDescent="0.2">
      <c r="A6" s="20" t="s">
        <v>318</v>
      </c>
      <c r="B6" s="21">
        <f>B27/$B$36</f>
        <v>0.18438343370059243</v>
      </c>
      <c r="C6" s="18"/>
    </row>
    <row r="7" spans="1:16" x14ac:dyDescent="0.2">
      <c r="A7" s="20" t="s">
        <v>325</v>
      </c>
      <c r="B7" s="21">
        <f>B28/$B$36</f>
        <v>0.18382684339992506</v>
      </c>
      <c r="C7" s="18"/>
    </row>
    <row r="8" spans="1:16" x14ac:dyDescent="0.2">
      <c r="A8" s="20" t="s">
        <v>326</v>
      </c>
      <c r="B8" s="21">
        <f>B29/$B$36</f>
        <v>0.14636695862769267</v>
      </c>
      <c r="C8" s="18"/>
    </row>
    <row r="9" spans="1:16" x14ac:dyDescent="0.2">
      <c r="A9" s="20" t="s">
        <v>324</v>
      </c>
      <c r="B9" s="21">
        <f>B30/$B$36</f>
        <v>0.14449084205324805</v>
      </c>
      <c r="C9" s="18"/>
    </row>
    <row r="10" spans="1:16" x14ac:dyDescent="0.2">
      <c r="A10" s="20" t="s">
        <v>323</v>
      </c>
      <c r="B10" s="21">
        <f>B31/$B$36</f>
        <v>0.1214317131577947</v>
      </c>
      <c r="C10" s="18"/>
    </row>
    <row r="11" spans="1:16" x14ac:dyDescent="0.2">
      <c r="A11" s="20" t="s">
        <v>320</v>
      </c>
      <c r="B11" s="21">
        <f t="shared" ref="B11:B12" si="0">B32/$B$36</f>
        <v>7.4933344917651787E-2</v>
      </c>
      <c r="C11" s="18"/>
    </row>
    <row r="12" spans="1:16" x14ac:dyDescent="0.2">
      <c r="A12" s="20" t="s">
        <v>321</v>
      </c>
      <c r="B12" s="21">
        <f t="shared" si="0"/>
        <v>5.7079014102097668E-2</v>
      </c>
      <c r="C12" s="18"/>
    </row>
    <row r="13" spans="1:16" x14ac:dyDescent="0.2">
      <c r="A13" s="20" t="s">
        <v>319</v>
      </c>
      <c r="B13" s="21">
        <f>B34/$B$36</f>
        <v>5.0467807360024326E-2</v>
      </c>
      <c r="C13" s="18"/>
    </row>
    <row r="14" spans="1:16" x14ac:dyDescent="0.2">
      <c r="A14" s="20" t="s">
        <v>322</v>
      </c>
      <c r="B14" s="21">
        <f>B35/$B$36</f>
        <v>3.7020042680973302E-2</v>
      </c>
      <c r="C14" s="18"/>
    </row>
    <row r="15" spans="1:16" x14ac:dyDescent="0.2">
      <c r="A15" s="20" t="s">
        <v>275</v>
      </c>
      <c r="B15" s="21">
        <f>SUM(B6:B14)</f>
        <v>0.99999999999999989</v>
      </c>
      <c r="C15" s="18"/>
    </row>
    <row r="16" spans="1:16" x14ac:dyDescent="0.2">
      <c r="A16" s="18"/>
      <c r="B16" s="18"/>
      <c r="C16" s="18"/>
    </row>
    <row r="17" spans="1:3" x14ac:dyDescent="0.2">
      <c r="A17" s="18"/>
      <c r="B17" s="18"/>
      <c r="C17" s="18"/>
    </row>
    <row r="18" spans="1:3" x14ac:dyDescent="0.2">
      <c r="A18" s="18"/>
      <c r="B18" s="18"/>
      <c r="C18" s="18"/>
    </row>
    <row r="19" spans="1:3" x14ac:dyDescent="0.2">
      <c r="A19" s="18"/>
      <c r="B19" s="18"/>
      <c r="C19" s="18"/>
    </row>
    <row r="20" spans="1:3" x14ac:dyDescent="0.2">
      <c r="A20" s="18"/>
      <c r="B20" s="18"/>
      <c r="C20" s="18"/>
    </row>
    <row r="21" spans="1:3" x14ac:dyDescent="0.2">
      <c r="A21" s="18"/>
      <c r="B21" s="18"/>
      <c r="C21" s="18"/>
    </row>
    <row r="22" spans="1:3" x14ac:dyDescent="0.2">
      <c r="A22" s="18"/>
      <c r="B22" s="18"/>
      <c r="C22" s="18"/>
    </row>
    <row r="25" spans="1:3" hidden="1" x14ac:dyDescent="0.2"/>
    <row r="26" spans="1:3" hidden="1" x14ac:dyDescent="0.2">
      <c r="A26" s="2" t="s">
        <v>282</v>
      </c>
      <c r="B26" s="2" t="s">
        <v>871</v>
      </c>
    </row>
    <row r="27" spans="1:3" hidden="1" x14ac:dyDescent="0.2">
      <c r="A27" s="2" t="s">
        <v>318</v>
      </c>
      <c r="B27" s="2">
        <v>67911</v>
      </c>
    </row>
    <row r="28" spans="1:3" hidden="1" x14ac:dyDescent="0.2">
      <c r="A28" s="2" t="s">
        <v>325</v>
      </c>
      <c r="B28" s="2">
        <v>67706</v>
      </c>
    </row>
    <row r="29" spans="1:3" hidden="1" x14ac:dyDescent="0.2">
      <c r="A29" s="2" t="s">
        <v>326</v>
      </c>
      <c r="B29" s="2">
        <v>53909</v>
      </c>
    </row>
    <row r="30" spans="1:3" hidden="1" x14ac:dyDescent="0.2">
      <c r="A30" s="2" t="s">
        <v>324</v>
      </c>
      <c r="B30" s="2">
        <v>53218</v>
      </c>
    </row>
    <row r="31" spans="1:3" hidden="1" x14ac:dyDescent="0.2">
      <c r="A31" s="2" t="s">
        <v>323</v>
      </c>
      <c r="B31" s="2">
        <v>44725</v>
      </c>
    </row>
    <row r="32" spans="1:3" hidden="1" x14ac:dyDescent="0.2">
      <c r="A32" s="2" t="s">
        <v>320</v>
      </c>
      <c r="B32" s="2">
        <v>27599</v>
      </c>
    </row>
    <row r="33" spans="1:2" hidden="1" x14ac:dyDescent="0.2">
      <c r="A33" s="2" t="s">
        <v>321</v>
      </c>
      <c r="B33" s="2">
        <v>21023</v>
      </c>
    </row>
    <row r="34" spans="1:2" hidden="1" x14ac:dyDescent="0.2">
      <c r="A34" s="2" t="s">
        <v>319</v>
      </c>
      <c r="B34" s="2">
        <v>18588</v>
      </c>
    </row>
    <row r="35" spans="1:2" hidden="1" x14ac:dyDescent="0.2">
      <c r="A35" s="2" t="s">
        <v>322</v>
      </c>
      <c r="B35" s="2">
        <v>13635</v>
      </c>
    </row>
    <row r="36" spans="1:2" hidden="1" x14ac:dyDescent="0.2">
      <c r="A36" s="2" t="s">
        <v>275</v>
      </c>
      <c r="B36" s="2">
        <v>368314</v>
      </c>
    </row>
    <row r="37" spans="1:2" hidden="1" x14ac:dyDescent="0.2"/>
    <row r="38" spans="1:2" hidden="1" x14ac:dyDescent="0.2"/>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FF0000"/>
  </sheetPr>
  <dimension ref="A1:P41"/>
  <sheetViews>
    <sheetView workbookViewId="0">
      <selection activeCell="A2" sqref="A2"/>
    </sheetView>
  </sheetViews>
  <sheetFormatPr baseColWidth="10" defaultColWidth="11.42578125" defaultRowHeight="12.75" x14ac:dyDescent="0.2"/>
  <cols>
    <col min="1" max="16384" width="11.42578125" style="17"/>
  </cols>
  <sheetData>
    <row r="1" spans="1:16" ht="15" x14ac:dyDescent="0.25">
      <c r="A1" s="316" t="s">
        <v>1172</v>
      </c>
      <c r="H1" s="330" t="s">
        <v>133</v>
      </c>
      <c r="I1" s="330"/>
      <c r="J1" s="2"/>
      <c r="O1" s="340" t="s">
        <v>696</v>
      </c>
      <c r="P1" s="340"/>
    </row>
    <row r="2" spans="1:16" x14ac:dyDescent="0.2">
      <c r="A2" s="18" t="s">
        <v>273</v>
      </c>
    </row>
    <row r="3" spans="1:16" x14ac:dyDescent="0.2">
      <c r="A3" s="2"/>
      <c r="B3" s="2"/>
    </row>
    <row r="5" spans="1:16" x14ac:dyDescent="0.2">
      <c r="A5" s="173" t="s">
        <v>161</v>
      </c>
      <c r="B5" s="173" t="s">
        <v>295</v>
      </c>
    </row>
    <row r="6" spans="1:16" x14ac:dyDescent="0.2">
      <c r="A6" s="108">
        <v>2013</v>
      </c>
      <c r="B6" s="169">
        <v>523456</v>
      </c>
    </row>
    <row r="7" spans="1:16" x14ac:dyDescent="0.2">
      <c r="A7" s="108">
        <v>2014</v>
      </c>
      <c r="B7" s="169">
        <v>540644</v>
      </c>
    </row>
    <row r="8" spans="1:16" x14ac:dyDescent="0.2">
      <c r="A8" s="108">
        <v>2015</v>
      </c>
      <c r="B8" s="169">
        <v>551836</v>
      </c>
    </row>
    <row r="9" spans="1:16" x14ac:dyDescent="0.2">
      <c r="A9" s="108">
        <v>2016</v>
      </c>
      <c r="B9" s="169">
        <v>575641</v>
      </c>
    </row>
    <row r="10" spans="1:16" x14ac:dyDescent="0.2">
      <c r="A10" s="108">
        <v>2017</v>
      </c>
      <c r="B10" s="169">
        <v>605107</v>
      </c>
    </row>
    <row r="11" spans="1:16" x14ac:dyDescent="0.2">
      <c r="A11" s="108">
        <v>2018</v>
      </c>
      <c r="B11" s="169">
        <v>614655</v>
      </c>
    </row>
    <row r="12" spans="1:16" x14ac:dyDescent="0.2">
      <c r="A12" s="171">
        <v>43770</v>
      </c>
      <c r="B12" s="169">
        <v>648166</v>
      </c>
      <c r="C12" s="107">
        <f>B12/B11-1</f>
        <v>5.4520015293131996E-2</v>
      </c>
    </row>
    <row r="14" spans="1:16" x14ac:dyDescent="0.2">
      <c r="A14" s="172"/>
      <c r="B14" s="170"/>
      <c r="C14" s="107"/>
    </row>
    <row r="15" spans="1:16" x14ac:dyDescent="0.2">
      <c r="B15" s="107"/>
    </row>
    <row r="18" spans="1:2" x14ac:dyDescent="0.2">
      <c r="B18" s="170"/>
    </row>
    <row r="19" spans="1:2" x14ac:dyDescent="0.2">
      <c r="B19" s="170"/>
    </row>
    <row r="20" spans="1:2" hidden="1" x14ac:dyDescent="0.2">
      <c r="A20" s="17">
        <v>2013</v>
      </c>
      <c r="B20" s="170">
        <v>523456</v>
      </c>
    </row>
    <row r="21" spans="1:2" hidden="1" x14ac:dyDescent="0.2">
      <c r="A21" s="17">
        <v>2014</v>
      </c>
      <c r="B21" s="170">
        <v>540644</v>
      </c>
    </row>
    <row r="22" spans="1:2" hidden="1" x14ac:dyDescent="0.2">
      <c r="A22" s="17">
        <v>2015</v>
      </c>
      <c r="B22" s="170">
        <v>551836</v>
      </c>
    </row>
    <row r="23" spans="1:2" hidden="1" x14ac:dyDescent="0.2">
      <c r="A23" s="17">
        <v>2016</v>
      </c>
      <c r="B23" s="170">
        <v>575641</v>
      </c>
    </row>
    <row r="24" spans="1:2" hidden="1" x14ac:dyDescent="0.2">
      <c r="A24" s="17">
        <v>2017</v>
      </c>
      <c r="B24" s="170">
        <v>605107</v>
      </c>
    </row>
    <row r="25" spans="1:2" hidden="1" x14ac:dyDescent="0.2">
      <c r="A25" s="17">
        <v>2018</v>
      </c>
      <c r="B25" s="170">
        <v>614655</v>
      </c>
    </row>
    <row r="26" spans="1:2" hidden="1" x14ac:dyDescent="0.2">
      <c r="A26" s="172">
        <v>43466</v>
      </c>
      <c r="B26" s="170">
        <v>619635</v>
      </c>
    </row>
    <row r="27" spans="1:2" hidden="1" x14ac:dyDescent="0.2">
      <c r="A27" s="172">
        <v>43497</v>
      </c>
      <c r="B27" s="170">
        <v>626050</v>
      </c>
    </row>
    <row r="28" spans="1:2" hidden="1" x14ac:dyDescent="0.2">
      <c r="A28" s="172">
        <v>43525</v>
      </c>
      <c r="B28" s="170">
        <v>628435</v>
      </c>
    </row>
    <row r="29" spans="1:2" hidden="1" x14ac:dyDescent="0.2">
      <c r="A29" s="172">
        <v>43556</v>
      </c>
      <c r="B29" s="170">
        <v>630802</v>
      </c>
    </row>
    <row r="30" spans="1:2" hidden="1" x14ac:dyDescent="0.2">
      <c r="A30" s="172">
        <v>43586</v>
      </c>
      <c r="B30" s="170">
        <v>631923</v>
      </c>
    </row>
    <row r="31" spans="1:2" hidden="1" x14ac:dyDescent="0.2">
      <c r="A31" s="172">
        <v>43617</v>
      </c>
      <c r="B31" s="170">
        <v>632194</v>
      </c>
    </row>
    <row r="32" spans="1:2" hidden="1" x14ac:dyDescent="0.2">
      <c r="A32" s="172">
        <v>43647</v>
      </c>
      <c r="B32" s="170">
        <v>631068</v>
      </c>
    </row>
    <row r="33" spans="1:2" hidden="1" x14ac:dyDescent="0.2">
      <c r="A33" s="172">
        <v>43678</v>
      </c>
      <c r="B33" s="17">
        <v>631353</v>
      </c>
    </row>
    <row r="34" spans="1:2" hidden="1" x14ac:dyDescent="0.2">
      <c r="A34" s="172">
        <v>43709</v>
      </c>
      <c r="B34" s="17">
        <v>638465</v>
      </c>
    </row>
    <row r="35" spans="1:2" hidden="1" x14ac:dyDescent="0.2">
      <c r="A35" s="172">
        <v>43739</v>
      </c>
      <c r="B35" s="17">
        <v>641445</v>
      </c>
    </row>
    <row r="36" spans="1:2" hidden="1" x14ac:dyDescent="0.2">
      <c r="A36" s="172">
        <v>43770</v>
      </c>
      <c r="B36" s="17">
        <v>648166</v>
      </c>
    </row>
    <row r="37" spans="1:2" x14ac:dyDescent="0.2">
      <c r="A37" s="172"/>
    </row>
    <row r="38" spans="1:2" x14ac:dyDescent="0.2">
      <c r="A38" s="17" t="s">
        <v>878</v>
      </c>
      <c r="B38" s="109">
        <f>B36/B35-1</f>
        <v>1.0477905354317141E-2</v>
      </c>
    </row>
    <row r="39" spans="1:2" x14ac:dyDescent="0.2">
      <c r="A39" s="17" t="s">
        <v>879</v>
      </c>
      <c r="B39" s="170">
        <f>B36-B35</f>
        <v>6721</v>
      </c>
    </row>
    <row r="40" spans="1:2" x14ac:dyDescent="0.2">
      <c r="A40" s="17" t="s">
        <v>880</v>
      </c>
      <c r="B40" s="109">
        <f>B36/B25-1</f>
        <v>5.4520015293131996E-2</v>
      </c>
    </row>
    <row r="41" spans="1:2" x14ac:dyDescent="0.2">
      <c r="A41" s="17" t="s">
        <v>881</v>
      </c>
      <c r="B41" s="170">
        <f>B36-B25</f>
        <v>33511</v>
      </c>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I25"/>
  <sheetViews>
    <sheetView workbookViewId="0">
      <selection activeCell="A2" sqref="A2"/>
    </sheetView>
  </sheetViews>
  <sheetFormatPr baseColWidth="10" defaultColWidth="11.42578125" defaultRowHeight="12.75" x14ac:dyDescent="0.2"/>
  <cols>
    <col min="1" max="1" width="18.5703125" style="35" customWidth="1"/>
    <col min="2" max="16384" width="11.42578125" style="35"/>
  </cols>
  <sheetData>
    <row r="1" spans="1:9" ht="15" x14ac:dyDescent="0.25">
      <c r="A1" s="304" t="s">
        <v>1028</v>
      </c>
      <c r="H1" s="330" t="s">
        <v>133</v>
      </c>
      <c r="I1" s="330"/>
    </row>
    <row r="2" spans="1:9" x14ac:dyDescent="0.2">
      <c r="A2" s="35" t="s">
        <v>720</v>
      </c>
    </row>
    <row r="3" spans="1:9" x14ac:dyDescent="0.2">
      <c r="A3" s="304" t="s">
        <v>1014</v>
      </c>
    </row>
    <row r="4" spans="1:9" ht="15" x14ac:dyDescent="0.25">
      <c r="A4" s="337" t="s">
        <v>171</v>
      </c>
      <c r="B4" s="306" t="s">
        <v>721</v>
      </c>
      <c r="C4" s="338" t="s">
        <v>997</v>
      </c>
      <c r="D4" s="339"/>
      <c r="E4" s="339"/>
      <c r="F4" s="337" t="s">
        <v>998</v>
      </c>
    </row>
    <row r="5" spans="1:9" ht="15" x14ac:dyDescent="0.25">
      <c r="A5" s="337"/>
      <c r="B5" s="307" t="s">
        <v>188</v>
      </c>
      <c r="C5" s="308" t="s">
        <v>188</v>
      </c>
      <c r="D5" s="308" t="s">
        <v>189</v>
      </c>
      <c r="E5" s="308" t="s">
        <v>190</v>
      </c>
      <c r="F5" s="337"/>
    </row>
    <row r="6" spans="1:9" x14ac:dyDescent="0.2">
      <c r="A6" s="309" t="s">
        <v>728</v>
      </c>
      <c r="B6" s="310">
        <v>15.475</v>
      </c>
      <c r="C6" s="310">
        <v>30</v>
      </c>
      <c r="D6" s="310">
        <v>19</v>
      </c>
      <c r="E6" s="310">
        <v>30</v>
      </c>
      <c r="F6" s="311">
        <v>0.93861066235864299</v>
      </c>
    </row>
    <row r="7" spans="1:9" x14ac:dyDescent="0.2">
      <c r="A7" s="309" t="s">
        <v>999</v>
      </c>
      <c r="B7" s="310">
        <v>35.559999999999988</v>
      </c>
      <c r="C7" s="310">
        <v>55.56</v>
      </c>
      <c r="D7" s="310">
        <v>50</v>
      </c>
      <c r="E7" s="310">
        <v>55.56</v>
      </c>
      <c r="F7" s="311">
        <v>0.56242969628796469</v>
      </c>
    </row>
    <row r="8" spans="1:9" x14ac:dyDescent="0.2">
      <c r="A8" s="309" t="s">
        <v>725</v>
      </c>
      <c r="B8" s="310">
        <v>19.402000000000008</v>
      </c>
      <c r="C8" s="310">
        <v>29.175000000000001</v>
      </c>
      <c r="D8" s="310">
        <v>26.54</v>
      </c>
      <c r="E8" s="310">
        <v>29.17</v>
      </c>
      <c r="F8" s="311">
        <v>0.50371095763323304</v>
      </c>
    </row>
    <row r="9" spans="1:9" x14ac:dyDescent="0.2">
      <c r="A9" s="309" t="s">
        <v>1000</v>
      </c>
      <c r="B9" s="310">
        <v>10.144333333333337</v>
      </c>
      <c r="C9" s="310">
        <v>15.163333333333332</v>
      </c>
      <c r="D9" s="310">
        <v>15.16</v>
      </c>
      <c r="E9" s="310">
        <v>15.16</v>
      </c>
      <c r="F9" s="311">
        <v>0.49475897874018271</v>
      </c>
    </row>
    <row r="10" spans="1:9" x14ac:dyDescent="0.2">
      <c r="A10" s="309" t="s">
        <v>724</v>
      </c>
      <c r="B10" s="310">
        <v>14.1</v>
      </c>
      <c r="C10" s="310">
        <v>20</v>
      </c>
      <c r="D10" s="310">
        <v>20</v>
      </c>
      <c r="E10" s="310">
        <v>20</v>
      </c>
      <c r="F10" s="311">
        <v>0.41843971631205679</v>
      </c>
    </row>
    <row r="11" spans="1:9" x14ac:dyDescent="0.2">
      <c r="A11" s="309" t="s">
        <v>1001</v>
      </c>
      <c r="B11" s="310">
        <v>9.875</v>
      </c>
      <c r="C11" s="310">
        <v>14</v>
      </c>
      <c r="D11" s="310">
        <v>8</v>
      </c>
      <c r="E11" s="310">
        <v>14</v>
      </c>
      <c r="F11" s="311">
        <v>0.41772151898734178</v>
      </c>
    </row>
    <row r="12" spans="1:9" x14ac:dyDescent="0.2">
      <c r="A12" s="309" t="s">
        <v>1002</v>
      </c>
      <c r="B12" s="310">
        <v>10</v>
      </c>
      <c r="C12" s="310">
        <v>14</v>
      </c>
      <c r="D12" s="310">
        <v>10</v>
      </c>
      <c r="E12" s="310">
        <v>14</v>
      </c>
      <c r="F12" s="311">
        <v>0.39999999999999991</v>
      </c>
    </row>
    <row r="13" spans="1:9" x14ac:dyDescent="0.2">
      <c r="A13" s="309" t="s">
        <v>191</v>
      </c>
      <c r="B13" s="310">
        <v>48.15</v>
      </c>
      <c r="C13" s="310">
        <v>60.625</v>
      </c>
      <c r="D13" s="310">
        <v>51.375</v>
      </c>
      <c r="E13" s="310">
        <v>72.63</v>
      </c>
      <c r="F13" s="311">
        <v>0.25908618899273117</v>
      </c>
    </row>
    <row r="14" spans="1:9" x14ac:dyDescent="0.2">
      <c r="A14" s="309" t="s">
        <v>1003</v>
      </c>
      <c r="B14" s="310">
        <v>3.5</v>
      </c>
      <c r="C14" s="310">
        <v>4.3</v>
      </c>
      <c r="D14" s="310">
        <v>4.3</v>
      </c>
      <c r="E14" s="310">
        <v>4.3</v>
      </c>
      <c r="F14" s="311">
        <v>0.22857142857142843</v>
      </c>
    </row>
    <row r="15" spans="1:9" x14ac:dyDescent="0.2">
      <c r="A15" s="309" t="s">
        <v>723</v>
      </c>
      <c r="B15" s="310">
        <v>11.5</v>
      </c>
      <c r="C15" s="310">
        <v>14</v>
      </c>
      <c r="D15" s="310">
        <v>14</v>
      </c>
      <c r="E15" s="310">
        <v>14</v>
      </c>
      <c r="F15" s="311">
        <v>0.21739130434782616</v>
      </c>
    </row>
    <row r="16" spans="1:9" x14ac:dyDescent="0.2">
      <c r="A16" s="309" t="s">
        <v>1004</v>
      </c>
      <c r="B16" s="310">
        <v>9</v>
      </c>
      <c r="C16" s="310">
        <v>8</v>
      </c>
      <c r="D16" s="310">
        <v>8</v>
      </c>
      <c r="E16" s="310">
        <v>8</v>
      </c>
      <c r="F16" s="311">
        <v>-0.11111111111111116</v>
      </c>
    </row>
    <row r="17" spans="1:6" x14ac:dyDescent="0.2">
      <c r="A17" s="309" t="s">
        <v>722</v>
      </c>
      <c r="B17" s="310">
        <v>19.75</v>
      </c>
      <c r="C17" s="310">
        <v>17.5</v>
      </c>
      <c r="D17" s="310">
        <v>17.5</v>
      </c>
      <c r="E17" s="310">
        <v>17.5</v>
      </c>
      <c r="F17" s="311">
        <v>-0.11392405063291144</v>
      </c>
    </row>
    <row r="18" spans="1:6" x14ac:dyDescent="0.2">
      <c r="A18" s="309" t="s">
        <v>1005</v>
      </c>
      <c r="B18" s="310">
        <v>10.824999999999999</v>
      </c>
      <c r="C18" s="310">
        <v>9.5</v>
      </c>
      <c r="D18" s="310">
        <v>9.5</v>
      </c>
      <c r="E18" s="310">
        <v>9.5</v>
      </c>
      <c r="F18" s="311">
        <v>-0.12240184757505768</v>
      </c>
    </row>
    <row r="19" spans="1:6" x14ac:dyDescent="0.2">
      <c r="A19" s="309" t="s">
        <v>1006</v>
      </c>
      <c r="B19" s="310">
        <v>9.5250000000000004</v>
      </c>
      <c r="C19" s="310">
        <v>8</v>
      </c>
      <c r="D19" s="310">
        <v>8</v>
      </c>
      <c r="E19" s="310">
        <v>9.5</v>
      </c>
      <c r="F19" s="311">
        <v>-0.16010498687664043</v>
      </c>
    </row>
    <row r="20" spans="1:6" x14ac:dyDescent="0.2">
      <c r="A20" s="309" t="s">
        <v>726</v>
      </c>
      <c r="B20" s="310">
        <v>4.2899999999999991</v>
      </c>
      <c r="C20" s="310">
        <v>3.5</v>
      </c>
      <c r="D20" s="310">
        <v>3.5</v>
      </c>
      <c r="E20" s="310">
        <v>3.5</v>
      </c>
      <c r="F20" s="311">
        <v>-0.18414918414918402</v>
      </c>
    </row>
    <row r="21" spans="1:6" x14ac:dyDescent="0.2">
      <c r="A21" s="309" t="s">
        <v>727</v>
      </c>
      <c r="B21" s="310">
        <v>5.3940000000000001</v>
      </c>
      <c r="C21" s="310">
        <v>4.3499999999999996</v>
      </c>
      <c r="D21" s="310">
        <v>4.3499999999999996</v>
      </c>
      <c r="E21" s="310">
        <v>4.3499999999999996</v>
      </c>
      <c r="F21" s="311">
        <v>-0.19354838709677424</v>
      </c>
    </row>
    <row r="22" spans="1:6" x14ac:dyDescent="0.2">
      <c r="A22" s="309" t="s">
        <v>1007</v>
      </c>
      <c r="B22" s="310">
        <v>7.5750000000000002</v>
      </c>
      <c r="C22" s="310">
        <v>6</v>
      </c>
      <c r="D22" s="310">
        <v>6</v>
      </c>
      <c r="E22" s="310">
        <v>6</v>
      </c>
      <c r="F22" s="311">
        <v>-0.20792079207920799</v>
      </c>
    </row>
    <row r="23" spans="1:6" x14ac:dyDescent="0.2">
      <c r="A23" s="309" t="s">
        <v>1008</v>
      </c>
      <c r="B23" s="310">
        <v>19.350000000000001</v>
      </c>
      <c r="C23" s="310">
        <v>15</v>
      </c>
      <c r="D23" s="310">
        <v>15</v>
      </c>
      <c r="E23" s="310">
        <v>15</v>
      </c>
      <c r="F23" s="311">
        <v>-0.22480620155038766</v>
      </c>
    </row>
    <row r="24" spans="1:6" x14ac:dyDescent="0.2">
      <c r="A24" s="309" t="s">
        <v>1009</v>
      </c>
      <c r="B24" s="310">
        <v>48</v>
      </c>
      <c r="C24" s="310">
        <v>35.29</v>
      </c>
      <c r="D24" s="310">
        <v>35.299999999999997</v>
      </c>
      <c r="E24" s="310">
        <v>48</v>
      </c>
      <c r="F24" s="311">
        <v>-0.26479166666666665</v>
      </c>
    </row>
    <row r="25" spans="1:6" x14ac:dyDescent="0.2">
      <c r="A25" s="309" t="s">
        <v>1010</v>
      </c>
      <c r="B25" s="310">
        <v>5.8852499999999992</v>
      </c>
      <c r="C25" s="310">
        <v>2.5499999999999998</v>
      </c>
      <c r="D25" s="310">
        <v>2.5499999999999998</v>
      </c>
      <c r="E25" s="310">
        <v>4</v>
      </c>
      <c r="F25" s="311">
        <v>-0.5667133936536255</v>
      </c>
    </row>
  </sheetData>
  <mergeCells count="4">
    <mergeCell ref="A4:A5"/>
    <mergeCell ref="C4:E4"/>
    <mergeCell ref="F4:F5"/>
    <mergeCell ref="H1:I1"/>
  </mergeCells>
  <hyperlinks>
    <hyperlink ref="H1:I1" location="Index!A1" display="Regresar al Índice"/>
  </hyperlinks>
  <pageMargins left="0.7" right="0.7" top="0.75" bottom="0.75" header="0.3" footer="0.3"/>
  <pageSetup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FF0000"/>
  </sheetPr>
  <dimension ref="A1:P40"/>
  <sheetViews>
    <sheetView workbookViewId="0">
      <selection activeCell="A2" sqref="A2"/>
    </sheetView>
  </sheetViews>
  <sheetFormatPr baseColWidth="10" defaultColWidth="11.42578125" defaultRowHeight="12.75" x14ac:dyDescent="0.2"/>
  <cols>
    <col min="1" max="1" width="61.42578125" style="17" customWidth="1"/>
    <col min="2" max="2" width="9.42578125" style="17" customWidth="1"/>
    <col min="3" max="16384" width="11.42578125" style="17"/>
  </cols>
  <sheetData>
    <row r="1" spans="1:16" ht="15" x14ac:dyDescent="0.25">
      <c r="A1" s="316" t="s">
        <v>1173</v>
      </c>
      <c r="G1" s="2"/>
      <c r="H1" s="330" t="s">
        <v>133</v>
      </c>
      <c r="I1" s="330"/>
      <c r="J1" s="2"/>
      <c r="O1" s="340" t="s">
        <v>696</v>
      </c>
      <c r="P1" s="340"/>
    </row>
    <row r="2" spans="1:16" x14ac:dyDescent="0.2">
      <c r="A2" s="18" t="s">
        <v>273</v>
      </c>
    </row>
    <row r="3" spans="1:16" x14ac:dyDescent="0.2">
      <c r="A3" s="2"/>
      <c r="B3" s="2"/>
    </row>
    <row r="5" spans="1:16" x14ac:dyDescent="0.2">
      <c r="A5" s="173" t="s">
        <v>293</v>
      </c>
      <c r="B5" s="177" t="s">
        <v>294</v>
      </c>
    </row>
    <row r="6" spans="1:16" x14ac:dyDescent="0.2">
      <c r="A6" s="108" t="s">
        <v>327</v>
      </c>
      <c r="B6" s="106">
        <f>B29/$B$40</f>
        <v>0.29349888763063781</v>
      </c>
    </row>
    <row r="7" spans="1:16" x14ac:dyDescent="0.2">
      <c r="A7" s="108" t="s">
        <v>328</v>
      </c>
      <c r="B7" s="106">
        <f>B30/$B$40</f>
        <v>0.28981001780408105</v>
      </c>
    </row>
    <row r="8" spans="1:16" x14ac:dyDescent="0.2">
      <c r="A8" s="108" t="s">
        <v>329</v>
      </c>
      <c r="B8" s="106">
        <f>B31/$B$40</f>
        <v>8.2380131015820021E-2</v>
      </c>
    </row>
    <row r="9" spans="1:16" x14ac:dyDescent="0.2">
      <c r="A9" s="108" t="s">
        <v>330</v>
      </c>
      <c r="B9" s="106">
        <f>B32/$B$40</f>
        <v>7.9242046019075363E-2</v>
      </c>
    </row>
    <row r="10" spans="1:16" x14ac:dyDescent="0.2">
      <c r="A10" s="108" t="s">
        <v>331</v>
      </c>
      <c r="B10" s="106">
        <f>B33/$B$40</f>
        <v>7.3894650444484899E-2</v>
      </c>
    </row>
    <row r="11" spans="1:16" x14ac:dyDescent="0.2">
      <c r="A11" s="108" t="s">
        <v>332</v>
      </c>
      <c r="B11" s="106">
        <f t="shared" ref="B11:B15" si="0">B34/$B$40</f>
        <v>4.9004421706784991E-2</v>
      </c>
    </row>
    <row r="12" spans="1:16" x14ac:dyDescent="0.2">
      <c r="A12" s="108" t="s">
        <v>333</v>
      </c>
      <c r="B12" s="106">
        <f>B35/$B$40</f>
        <v>4.0241234498569811E-2</v>
      </c>
    </row>
    <row r="13" spans="1:16" x14ac:dyDescent="0.2">
      <c r="A13" s="108" t="s">
        <v>334</v>
      </c>
      <c r="B13" s="106">
        <f>B36/$B$40</f>
        <v>3.1217311614617244E-2</v>
      </c>
    </row>
    <row r="14" spans="1:16" x14ac:dyDescent="0.2">
      <c r="A14" s="108" t="s">
        <v>335</v>
      </c>
      <c r="B14" s="106">
        <f t="shared" si="0"/>
        <v>2.2960167611383503E-2</v>
      </c>
    </row>
    <row r="15" spans="1:16" x14ac:dyDescent="0.2">
      <c r="A15" s="108" t="s">
        <v>699</v>
      </c>
      <c r="B15" s="106">
        <f t="shared" si="0"/>
        <v>9.8385290188007391E-3</v>
      </c>
    </row>
    <row r="16" spans="1:16" x14ac:dyDescent="0.2">
      <c r="A16" s="108" t="s">
        <v>317</v>
      </c>
      <c r="B16" s="106">
        <f>B39/$B$40</f>
        <v>2.7912602635744545E-2</v>
      </c>
    </row>
    <row r="17" spans="1:2" x14ac:dyDescent="0.2">
      <c r="A17" s="108" t="s">
        <v>280</v>
      </c>
      <c r="B17" s="165">
        <f>SUM(B6:B16)</f>
        <v>1</v>
      </c>
    </row>
    <row r="18" spans="1:2" x14ac:dyDescent="0.2">
      <c r="B18" s="107"/>
    </row>
    <row r="19" spans="1:2" x14ac:dyDescent="0.2">
      <c r="B19" s="107"/>
    </row>
    <row r="23" spans="1:2" ht="14.25" customHeight="1" x14ac:dyDescent="0.2"/>
    <row r="28" spans="1:2" hidden="1" x14ac:dyDescent="0.2">
      <c r="A28" s="17" t="s">
        <v>282</v>
      </c>
      <c r="B28" s="17" t="s">
        <v>871</v>
      </c>
    </row>
    <row r="29" spans="1:2" hidden="1" x14ac:dyDescent="0.2">
      <c r="A29" s="17" t="s">
        <v>327</v>
      </c>
      <c r="B29" s="17">
        <v>190236</v>
      </c>
    </row>
    <row r="30" spans="1:2" hidden="1" x14ac:dyDescent="0.2">
      <c r="A30" s="17" t="s">
        <v>328</v>
      </c>
      <c r="B30" s="17">
        <v>187845</v>
      </c>
    </row>
    <row r="31" spans="1:2" hidden="1" x14ac:dyDescent="0.2">
      <c r="A31" s="17" t="s">
        <v>329</v>
      </c>
      <c r="B31" s="17">
        <v>53396</v>
      </c>
    </row>
    <row r="32" spans="1:2" hidden="1" x14ac:dyDescent="0.2">
      <c r="A32" s="17" t="s">
        <v>330</v>
      </c>
      <c r="B32" s="17">
        <v>51362</v>
      </c>
    </row>
    <row r="33" spans="1:2" hidden="1" x14ac:dyDescent="0.2">
      <c r="A33" s="17" t="s">
        <v>331</v>
      </c>
      <c r="B33" s="17">
        <v>47896</v>
      </c>
    </row>
    <row r="34" spans="1:2" hidden="1" x14ac:dyDescent="0.2">
      <c r="A34" s="17" t="s">
        <v>332</v>
      </c>
      <c r="B34" s="17">
        <v>31763</v>
      </c>
    </row>
    <row r="35" spans="1:2" hidden="1" x14ac:dyDescent="0.2">
      <c r="A35" s="17" t="s">
        <v>333</v>
      </c>
      <c r="B35" s="17">
        <v>26083</v>
      </c>
    </row>
    <row r="36" spans="1:2" hidden="1" x14ac:dyDescent="0.2">
      <c r="A36" s="17" t="s">
        <v>334</v>
      </c>
      <c r="B36" s="17">
        <v>20234</v>
      </c>
    </row>
    <row r="37" spans="1:2" hidden="1" x14ac:dyDescent="0.2">
      <c r="A37" s="17" t="s">
        <v>335</v>
      </c>
      <c r="B37" s="17">
        <v>14882</v>
      </c>
    </row>
    <row r="38" spans="1:2" hidden="1" x14ac:dyDescent="0.2">
      <c r="A38" s="17" t="s">
        <v>699</v>
      </c>
      <c r="B38" s="17">
        <v>6377</v>
      </c>
    </row>
    <row r="39" spans="1:2" hidden="1" x14ac:dyDescent="0.2">
      <c r="A39" s="17" t="s">
        <v>317</v>
      </c>
      <c r="B39" s="17">
        <v>18092</v>
      </c>
    </row>
    <row r="40" spans="1:2" hidden="1" x14ac:dyDescent="0.2">
      <c r="A40" s="17" t="s">
        <v>280</v>
      </c>
      <c r="B40" s="17">
        <v>648166</v>
      </c>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FF0000"/>
  </sheetPr>
  <dimension ref="A1:P34"/>
  <sheetViews>
    <sheetView workbookViewId="0">
      <selection activeCell="A2" sqref="A2"/>
    </sheetView>
  </sheetViews>
  <sheetFormatPr baseColWidth="10" defaultColWidth="11.42578125" defaultRowHeight="12.75" x14ac:dyDescent="0.2"/>
  <cols>
    <col min="1" max="16384" width="11.42578125" style="17"/>
  </cols>
  <sheetData>
    <row r="1" spans="1:16" ht="15" x14ac:dyDescent="0.25">
      <c r="A1" s="316" t="s">
        <v>1174</v>
      </c>
      <c r="H1" s="330" t="s">
        <v>133</v>
      </c>
      <c r="I1" s="330"/>
      <c r="O1" s="340" t="s">
        <v>696</v>
      </c>
      <c r="P1" s="340"/>
    </row>
    <row r="2" spans="1:16" x14ac:dyDescent="0.2">
      <c r="A2" s="18" t="s">
        <v>273</v>
      </c>
    </row>
    <row r="3" spans="1:16" x14ac:dyDescent="0.2">
      <c r="A3" s="2"/>
      <c r="B3" s="2"/>
      <c r="C3" s="2"/>
    </row>
    <row r="5" spans="1:16" x14ac:dyDescent="0.2">
      <c r="A5" s="173" t="s">
        <v>161</v>
      </c>
      <c r="B5" s="173" t="s">
        <v>336</v>
      </c>
    </row>
    <row r="6" spans="1:16" x14ac:dyDescent="0.2">
      <c r="A6" s="108">
        <v>2013</v>
      </c>
      <c r="B6" s="169">
        <v>78051</v>
      </c>
      <c r="D6" s="170"/>
    </row>
    <row r="7" spans="1:16" x14ac:dyDescent="0.2">
      <c r="A7" s="108">
        <v>2014</v>
      </c>
      <c r="B7" s="169">
        <v>79961</v>
      </c>
    </row>
    <row r="8" spans="1:16" x14ac:dyDescent="0.2">
      <c r="A8" s="108">
        <v>2015</v>
      </c>
      <c r="B8" s="169">
        <v>82957</v>
      </c>
    </row>
    <row r="9" spans="1:16" x14ac:dyDescent="0.2">
      <c r="A9" s="108">
        <v>2016</v>
      </c>
      <c r="B9" s="169">
        <v>86097</v>
      </c>
    </row>
    <row r="10" spans="1:16" x14ac:dyDescent="0.2">
      <c r="A10" s="108">
        <v>2017</v>
      </c>
      <c r="B10" s="169">
        <v>90125</v>
      </c>
    </row>
    <row r="11" spans="1:16" x14ac:dyDescent="0.2">
      <c r="A11" s="108">
        <v>2018</v>
      </c>
      <c r="B11" s="169">
        <v>93370</v>
      </c>
    </row>
    <row r="12" spans="1:16" x14ac:dyDescent="0.2">
      <c r="A12" s="171">
        <v>43770</v>
      </c>
      <c r="B12" s="169">
        <v>97410</v>
      </c>
      <c r="C12" s="109">
        <f>B12/B11-1</f>
        <v>4.3268715861625839E-2</v>
      </c>
    </row>
    <row r="14" spans="1:16" x14ac:dyDescent="0.2">
      <c r="A14" s="172"/>
      <c r="B14" s="170"/>
      <c r="C14" s="109"/>
    </row>
    <row r="17" spans="1:5" hidden="1" x14ac:dyDescent="0.2">
      <c r="A17" s="171">
        <v>43191</v>
      </c>
      <c r="B17" s="108">
        <v>91410</v>
      </c>
    </row>
    <row r="18" spans="1:5" hidden="1" x14ac:dyDescent="0.2">
      <c r="A18" s="108">
        <v>2018</v>
      </c>
      <c r="B18" s="169">
        <v>93370</v>
      </c>
    </row>
    <row r="19" spans="1:5" hidden="1" x14ac:dyDescent="0.2">
      <c r="A19" s="171">
        <v>43466</v>
      </c>
      <c r="B19" s="108">
        <v>93414</v>
      </c>
    </row>
    <row r="20" spans="1:5" hidden="1" x14ac:dyDescent="0.2">
      <c r="A20" s="171">
        <v>43497</v>
      </c>
      <c r="B20" s="108">
        <v>93942</v>
      </c>
    </row>
    <row r="21" spans="1:5" hidden="1" x14ac:dyDescent="0.2">
      <c r="A21" s="171">
        <v>43525</v>
      </c>
      <c r="B21" s="108">
        <v>94228</v>
      </c>
    </row>
    <row r="22" spans="1:5" hidden="1" x14ac:dyDescent="0.2">
      <c r="A22" s="171">
        <v>43556</v>
      </c>
      <c r="B22" s="108">
        <v>94774</v>
      </c>
    </row>
    <row r="23" spans="1:5" hidden="1" x14ac:dyDescent="0.2">
      <c r="A23" s="171">
        <v>43586</v>
      </c>
      <c r="B23" s="108">
        <v>95184</v>
      </c>
    </row>
    <row r="24" spans="1:5" hidden="1" x14ac:dyDescent="0.2">
      <c r="A24" s="171">
        <v>43617</v>
      </c>
      <c r="B24" s="108">
        <v>95497</v>
      </c>
    </row>
    <row r="25" spans="1:5" hidden="1" x14ac:dyDescent="0.2">
      <c r="A25" s="171">
        <v>43647</v>
      </c>
      <c r="B25" s="108">
        <v>95833</v>
      </c>
    </row>
    <row r="26" spans="1:5" hidden="1" x14ac:dyDescent="0.2">
      <c r="A26" s="171">
        <v>43678</v>
      </c>
      <c r="B26" s="169">
        <v>96210</v>
      </c>
    </row>
    <row r="27" spans="1:5" hidden="1" x14ac:dyDescent="0.2">
      <c r="A27" s="171">
        <v>43709</v>
      </c>
      <c r="B27" s="169">
        <v>96528</v>
      </c>
    </row>
    <row r="28" spans="1:5" hidden="1" x14ac:dyDescent="0.2">
      <c r="A28" s="171">
        <v>43739</v>
      </c>
      <c r="B28" s="169">
        <v>97149</v>
      </c>
    </row>
    <row r="29" spans="1:5" hidden="1" x14ac:dyDescent="0.2">
      <c r="A29" s="171">
        <v>43770</v>
      </c>
      <c r="B29" s="169">
        <v>97410</v>
      </c>
    </row>
    <row r="30" spans="1:5" x14ac:dyDescent="0.2">
      <c r="A30" s="172"/>
      <c r="B30" s="170"/>
    </row>
    <row r="31" spans="1:5" x14ac:dyDescent="0.2">
      <c r="A31" s="111" t="s">
        <v>878</v>
      </c>
      <c r="B31" s="110">
        <f>B29/B28-1</f>
        <v>2.6865948182688282E-3</v>
      </c>
      <c r="E31" s="2"/>
    </row>
    <row r="32" spans="1:5" x14ac:dyDescent="0.2">
      <c r="A32" s="111" t="s">
        <v>879</v>
      </c>
      <c r="B32" s="169">
        <f>B29-B28</f>
        <v>261</v>
      </c>
      <c r="E32" s="2"/>
    </row>
    <row r="33" spans="1:5" x14ac:dyDescent="0.2">
      <c r="A33" s="111" t="s">
        <v>880</v>
      </c>
      <c r="B33" s="110">
        <f>B29/B18-1</f>
        <v>4.3268715861625839E-2</v>
      </c>
      <c r="E33" s="2"/>
    </row>
    <row r="34" spans="1:5" x14ac:dyDescent="0.2">
      <c r="A34" s="111" t="s">
        <v>881</v>
      </c>
      <c r="B34" s="169">
        <f>B29-B18</f>
        <v>4040</v>
      </c>
      <c r="E34" s="2"/>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pageSetup orientation="portrait" horizontalDpi="4294967295" verticalDpi="4294967295"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FF0000"/>
  </sheetPr>
  <dimension ref="A1:P37"/>
  <sheetViews>
    <sheetView workbookViewId="0">
      <selection activeCell="A2" sqref="A2"/>
    </sheetView>
  </sheetViews>
  <sheetFormatPr baseColWidth="10" defaultColWidth="11.42578125" defaultRowHeight="12.75" x14ac:dyDescent="0.2"/>
  <cols>
    <col min="1" max="1" width="52" style="17" customWidth="1"/>
    <col min="2" max="16384" width="11.42578125" style="17"/>
  </cols>
  <sheetData>
    <row r="1" spans="1:16" ht="15" x14ac:dyDescent="0.25">
      <c r="A1" s="316" t="s">
        <v>1175</v>
      </c>
      <c r="H1" s="330" t="s">
        <v>133</v>
      </c>
      <c r="I1" s="330"/>
      <c r="O1" s="340" t="s">
        <v>696</v>
      </c>
      <c r="P1" s="340"/>
    </row>
    <row r="2" spans="1:16" x14ac:dyDescent="0.2">
      <c r="A2" s="18" t="s">
        <v>273</v>
      </c>
    </row>
    <row r="3" spans="1:16" x14ac:dyDescent="0.2">
      <c r="A3" s="2"/>
      <c r="B3" s="2"/>
      <c r="C3" s="2"/>
    </row>
    <row r="4" spans="1:16" x14ac:dyDescent="0.2">
      <c r="B4" s="163"/>
    </row>
    <row r="5" spans="1:16" x14ac:dyDescent="0.2">
      <c r="A5" s="173" t="s">
        <v>293</v>
      </c>
      <c r="B5" s="177" t="s">
        <v>294</v>
      </c>
    </row>
    <row r="6" spans="1:16" x14ac:dyDescent="0.2">
      <c r="A6" s="164" t="s">
        <v>337</v>
      </c>
      <c r="B6" s="106">
        <f t="shared" ref="B6:B13" si="0">B25/$B$33</f>
        <v>3.3353865106251927E-2</v>
      </c>
      <c r="C6" s="107"/>
    </row>
    <row r="7" spans="1:16" x14ac:dyDescent="0.2">
      <c r="A7" s="164" t="s">
        <v>338</v>
      </c>
      <c r="B7" s="106">
        <f t="shared" si="0"/>
        <v>1.3345652397084489E-3</v>
      </c>
      <c r="C7" s="107"/>
    </row>
    <row r="8" spans="1:16" x14ac:dyDescent="0.2">
      <c r="A8" s="164" t="s">
        <v>339</v>
      </c>
      <c r="B8" s="106">
        <f t="shared" si="0"/>
        <v>0.15778667487937584</v>
      </c>
      <c r="C8" s="107"/>
    </row>
    <row r="9" spans="1:16" x14ac:dyDescent="0.2">
      <c r="A9" s="164" t="s">
        <v>340</v>
      </c>
      <c r="B9" s="106">
        <f t="shared" si="0"/>
        <v>0.1218150087260035</v>
      </c>
      <c r="C9" s="107"/>
    </row>
    <row r="10" spans="1:16" x14ac:dyDescent="0.2">
      <c r="A10" s="164" t="s">
        <v>341</v>
      </c>
      <c r="B10" s="106">
        <f t="shared" si="0"/>
        <v>1.5398829688943641E-3</v>
      </c>
      <c r="C10" s="107"/>
    </row>
    <row r="11" spans="1:16" x14ac:dyDescent="0.2">
      <c r="A11" s="164" t="s">
        <v>275</v>
      </c>
      <c r="B11" s="106">
        <f t="shared" si="0"/>
        <v>0.30293604352735859</v>
      </c>
      <c r="C11" s="107"/>
    </row>
    <row r="12" spans="1:16" x14ac:dyDescent="0.2">
      <c r="A12" s="164" t="s">
        <v>342</v>
      </c>
      <c r="B12" s="106">
        <f t="shared" si="0"/>
        <v>6.4675084693563284E-2</v>
      </c>
      <c r="C12" s="107"/>
    </row>
    <row r="13" spans="1:16" x14ac:dyDescent="0.2">
      <c r="A13" s="164" t="s">
        <v>280</v>
      </c>
      <c r="B13" s="106">
        <f t="shared" si="0"/>
        <v>0.31655887485884404</v>
      </c>
      <c r="C13" s="107"/>
    </row>
    <row r="14" spans="1:16" x14ac:dyDescent="0.2">
      <c r="A14" s="108" t="s">
        <v>128</v>
      </c>
      <c r="B14" s="165">
        <f>SUM(B6:B13)</f>
        <v>1</v>
      </c>
    </row>
    <row r="20" spans="1:8" x14ac:dyDescent="0.2">
      <c r="A20" s="2"/>
      <c r="B20" s="19"/>
      <c r="C20" s="19"/>
      <c r="D20" s="19"/>
      <c r="E20" s="19"/>
      <c r="F20" s="19"/>
      <c r="G20" s="19"/>
      <c r="H20" s="19"/>
    </row>
    <row r="21" spans="1:8" x14ac:dyDescent="0.2">
      <c r="A21" s="166"/>
      <c r="B21" s="2"/>
      <c r="C21" s="2"/>
      <c r="D21" s="2"/>
      <c r="E21" s="2"/>
      <c r="F21" s="2"/>
      <c r="G21" s="2"/>
      <c r="H21" s="2"/>
    </row>
    <row r="22" spans="1:8" x14ac:dyDescent="0.2">
      <c r="A22" s="166"/>
      <c r="B22" s="2"/>
      <c r="C22" s="2"/>
      <c r="D22" s="2"/>
      <c r="E22" s="2"/>
      <c r="F22" s="2"/>
      <c r="G22" s="2"/>
      <c r="H22" s="2"/>
    </row>
    <row r="24" spans="1:8" hidden="1" x14ac:dyDescent="0.2">
      <c r="A24" s="177" t="s">
        <v>293</v>
      </c>
      <c r="B24" s="177" t="s">
        <v>882</v>
      </c>
    </row>
    <row r="25" spans="1:8" hidden="1" x14ac:dyDescent="0.2">
      <c r="A25" s="108" t="s">
        <v>337</v>
      </c>
      <c r="B25" s="108">
        <v>3249</v>
      </c>
      <c r="C25" s="167"/>
    </row>
    <row r="26" spans="1:8" hidden="1" x14ac:dyDescent="0.2">
      <c r="A26" s="108" t="s">
        <v>338</v>
      </c>
      <c r="B26" s="108">
        <v>130</v>
      </c>
      <c r="C26" s="136"/>
    </row>
    <row r="27" spans="1:8" hidden="1" x14ac:dyDescent="0.2">
      <c r="A27" s="108" t="s">
        <v>339</v>
      </c>
      <c r="B27" s="108">
        <v>15370</v>
      </c>
      <c r="C27" s="136"/>
    </row>
    <row r="28" spans="1:8" hidden="1" x14ac:dyDescent="0.2">
      <c r="A28" s="108" t="s">
        <v>340</v>
      </c>
      <c r="B28" s="108">
        <v>11866</v>
      </c>
      <c r="C28" s="136"/>
    </row>
    <row r="29" spans="1:8" hidden="1" x14ac:dyDescent="0.2">
      <c r="A29" s="108" t="s">
        <v>341</v>
      </c>
      <c r="B29" s="108">
        <v>150</v>
      </c>
      <c r="C29" s="136"/>
    </row>
    <row r="30" spans="1:8" hidden="1" x14ac:dyDescent="0.2">
      <c r="A30" s="108" t="s">
        <v>275</v>
      </c>
      <c r="B30" s="108">
        <v>29509</v>
      </c>
      <c r="C30" s="136"/>
    </row>
    <row r="31" spans="1:8" hidden="1" x14ac:dyDescent="0.2">
      <c r="A31" s="108" t="s">
        <v>342</v>
      </c>
      <c r="B31" s="108">
        <v>6300</v>
      </c>
      <c r="C31" s="136"/>
    </row>
    <row r="32" spans="1:8" hidden="1" x14ac:dyDescent="0.2">
      <c r="A32" s="108" t="s">
        <v>280</v>
      </c>
      <c r="B32" s="108">
        <v>30836</v>
      </c>
      <c r="C32" s="136"/>
    </row>
    <row r="33" spans="1:3" hidden="1" x14ac:dyDescent="0.2">
      <c r="A33" s="108" t="s">
        <v>128</v>
      </c>
      <c r="B33" s="108">
        <f>SUM(B25:B32)</f>
        <v>97410</v>
      </c>
      <c r="C33" s="168"/>
    </row>
    <row r="34" spans="1:3" hidden="1" x14ac:dyDescent="0.2"/>
    <row r="35" spans="1:3" hidden="1" x14ac:dyDescent="0.2"/>
    <row r="36" spans="1:3" hidden="1" x14ac:dyDescent="0.2"/>
    <row r="37" spans="1:3" hidden="1" x14ac:dyDescent="0.2"/>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FF0000"/>
  </sheetPr>
  <dimension ref="A1:P27"/>
  <sheetViews>
    <sheetView workbookViewId="0">
      <selection activeCell="A2" sqref="A2"/>
    </sheetView>
  </sheetViews>
  <sheetFormatPr baseColWidth="10" defaultColWidth="11.42578125" defaultRowHeight="12.75" x14ac:dyDescent="0.2"/>
  <cols>
    <col min="1" max="1" width="37.140625" style="2" customWidth="1"/>
    <col min="2" max="16384" width="11.42578125" style="2"/>
  </cols>
  <sheetData>
    <row r="1" spans="1:16" ht="15" x14ac:dyDescent="0.25">
      <c r="A1" s="316" t="s">
        <v>1176</v>
      </c>
      <c r="H1" s="330" t="s">
        <v>133</v>
      </c>
      <c r="I1" s="330"/>
      <c r="O1" s="340" t="s">
        <v>696</v>
      </c>
      <c r="P1" s="340"/>
    </row>
    <row r="2" spans="1:16" x14ac:dyDescent="0.2">
      <c r="A2" s="18" t="s">
        <v>273</v>
      </c>
    </row>
    <row r="3" spans="1:16" x14ac:dyDescent="0.2">
      <c r="A3" s="281"/>
    </row>
    <row r="4" spans="1:16" x14ac:dyDescent="0.2">
      <c r="A4" s="232" t="s">
        <v>101</v>
      </c>
      <c r="B4" s="233" t="s">
        <v>800</v>
      </c>
      <c r="C4" s="233" t="s">
        <v>294</v>
      </c>
    </row>
    <row r="5" spans="1:16" x14ac:dyDescent="0.2">
      <c r="A5" s="4" t="s">
        <v>343</v>
      </c>
      <c r="B5" s="31">
        <v>24468</v>
      </c>
      <c r="C5" s="22">
        <f t="shared" ref="C5:C11" si="0">B5/$B$12</f>
        <v>0.25118570988604866</v>
      </c>
    </row>
    <row r="6" spans="1:16" x14ac:dyDescent="0.2">
      <c r="A6" s="4" t="s">
        <v>344</v>
      </c>
      <c r="B6" s="31">
        <v>38481</v>
      </c>
      <c r="C6" s="22">
        <f t="shared" si="0"/>
        <v>0.39504157684016017</v>
      </c>
    </row>
    <row r="7" spans="1:16" x14ac:dyDescent="0.2">
      <c r="A7" s="4" t="s">
        <v>345</v>
      </c>
      <c r="B7" s="31">
        <v>29425</v>
      </c>
      <c r="C7" s="22">
        <f t="shared" si="0"/>
        <v>0.30207370906477776</v>
      </c>
    </row>
    <row r="8" spans="1:16" x14ac:dyDescent="0.2">
      <c r="A8" s="4" t="s">
        <v>346</v>
      </c>
      <c r="B8" s="31">
        <v>4036</v>
      </c>
      <c r="C8" s="22">
        <f t="shared" si="0"/>
        <v>4.1433117749717689E-2</v>
      </c>
    </row>
    <row r="9" spans="1:16" x14ac:dyDescent="0.2">
      <c r="A9" s="4" t="s">
        <v>347</v>
      </c>
      <c r="B9" s="31">
        <v>558</v>
      </c>
      <c r="C9" s="22">
        <f t="shared" si="0"/>
        <v>5.728364644287034E-3</v>
      </c>
    </row>
    <row r="10" spans="1:16" x14ac:dyDescent="0.2">
      <c r="A10" s="4" t="s">
        <v>348</v>
      </c>
      <c r="B10" s="31">
        <v>272</v>
      </c>
      <c r="C10" s="22">
        <f t="shared" si="0"/>
        <v>2.7923211169284469E-3</v>
      </c>
    </row>
    <row r="11" spans="1:16" x14ac:dyDescent="0.2">
      <c r="A11" s="4" t="s">
        <v>349</v>
      </c>
      <c r="B11" s="31">
        <v>170</v>
      </c>
      <c r="C11" s="22">
        <f t="shared" si="0"/>
        <v>1.7452006980802793E-3</v>
      </c>
    </row>
    <row r="12" spans="1:16" x14ac:dyDescent="0.2">
      <c r="A12" s="4" t="s">
        <v>128</v>
      </c>
      <c r="B12" s="31">
        <v>97410</v>
      </c>
      <c r="C12" s="22">
        <f>SUM(C5:C11)</f>
        <v>1.0000000000000002</v>
      </c>
    </row>
    <row r="19" spans="1:2" hidden="1" x14ac:dyDescent="0.2">
      <c r="A19" s="2" t="s">
        <v>101</v>
      </c>
      <c r="B19" s="19" t="s">
        <v>221</v>
      </c>
    </row>
    <row r="20" spans="1:2" hidden="1" x14ac:dyDescent="0.2">
      <c r="A20" s="2" t="s">
        <v>343</v>
      </c>
      <c r="B20" s="2">
        <v>24320</v>
      </c>
    </row>
    <row r="21" spans="1:2" hidden="1" x14ac:dyDescent="0.2">
      <c r="A21" s="2" t="s">
        <v>344</v>
      </c>
      <c r="B21" s="2">
        <v>38236</v>
      </c>
    </row>
    <row r="22" spans="1:2" hidden="1" x14ac:dyDescent="0.2">
      <c r="A22" s="2" t="s">
        <v>345</v>
      </c>
      <c r="B22" s="2">
        <v>29018</v>
      </c>
    </row>
    <row r="23" spans="1:2" hidden="1" x14ac:dyDescent="0.2">
      <c r="A23" s="2" t="s">
        <v>346</v>
      </c>
      <c r="B23" s="2">
        <v>3975</v>
      </c>
    </row>
    <row r="24" spans="1:2" hidden="1" x14ac:dyDescent="0.2">
      <c r="A24" s="2" t="s">
        <v>347</v>
      </c>
      <c r="B24" s="2">
        <v>554</v>
      </c>
    </row>
    <row r="25" spans="1:2" hidden="1" x14ac:dyDescent="0.2">
      <c r="A25" s="2" t="s">
        <v>348</v>
      </c>
      <c r="B25" s="2">
        <v>260</v>
      </c>
    </row>
    <row r="26" spans="1:2" hidden="1" x14ac:dyDescent="0.2">
      <c r="A26" s="2" t="s">
        <v>349</v>
      </c>
      <c r="B26" s="2">
        <v>165</v>
      </c>
    </row>
    <row r="27" spans="1:2" hidden="1" x14ac:dyDescent="0.2">
      <c r="A27" s="2" t="s">
        <v>128</v>
      </c>
      <c r="B27" s="2">
        <v>96528</v>
      </c>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FF0000"/>
  </sheetPr>
  <dimension ref="A1:I19"/>
  <sheetViews>
    <sheetView workbookViewId="0">
      <selection activeCell="N23" sqref="N23"/>
    </sheetView>
  </sheetViews>
  <sheetFormatPr baseColWidth="10" defaultColWidth="11.42578125" defaultRowHeight="12.75" x14ac:dyDescent="0.2"/>
  <cols>
    <col min="1" max="16384" width="11.42578125" style="35"/>
  </cols>
  <sheetData>
    <row r="1" spans="1:9" ht="15" x14ac:dyDescent="0.25">
      <c r="A1" s="304" t="s">
        <v>1045</v>
      </c>
      <c r="H1" s="330" t="s">
        <v>133</v>
      </c>
      <c r="I1" s="330"/>
    </row>
    <row r="2" spans="1:9" x14ac:dyDescent="0.2">
      <c r="A2" s="35" t="s">
        <v>364</v>
      </c>
    </row>
    <row r="4" spans="1:9" x14ac:dyDescent="0.2">
      <c r="A4" s="30" t="s">
        <v>365</v>
      </c>
      <c r="B4" s="231" t="s">
        <v>101</v>
      </c>
      <c r="C4" s="231" t="s">
        <v>366</v>
      </c>
    </row>
    <row r="5" spans="1:9" x14ac:dyDescent="0.2">
      <c r="A5" s="161" t="s">
        <v>982</v>
      </c>
      <c r="B5" s="33">
        <v>3.621334060448</v>
      </c>
      <c r="C5" s="33">
        <v>6</v>
      </c>
    </row>
    <row r="6" spans="1:9" x14ac:dyDescent="0.2">
      <c r="A6" s="161" t="s">
        <v>983</v>
      </c>
      <c r="B6" s="33">
        <v>3.646087590414</v>
      </c>
      <c r="C6" s="33">
        <v>7</v>
      </c>
    </row>
    <row r="7" spans="1:9" x14ac:dyDescent="0.2">
      <c r="A7" s="161" t="s">
        <v>984</v>
      </c>
      <c r="B7" s="33">
        <v>3.3421962976559998</v>
      </c>
      <c r="C7" s="33">
        <v>4</v>
      </c>
    </row>
    <row r="8" spans="1:9" x14ac:dyDescent="0.2">
      <c r="A8" s="161" t="s">
        <v>985</v>
      </c>
      <c r="B8" s="33">
        <v>3.8738714585570002</v>
      </c>
      <c r="C8" s="33">
        <v>8</v>
      </c>
    </row>
    <row r="9" spans="1:9" x14ac:dyDescent="0.2">
      <c r="A9" s="161" t="s">
        <v>986</v>
      </c>
      <c r="B9" s="33">
        <v>5.2642391215600002</v>
      </c>
      <c r="C9" s="33">
        <v>12</v>
      </c>
    </row>
    <row r="10" spans="1:9" x14ac:dyDescent="0.2">
      <c r="A10" s="161" t="s">
        <v>987</v>
      </c>
      <c r="B10" s="33">
        <v>5.5891426913949998</v>
      </c>
      <c r="C10" s="33">
        <v>15</v>
      </c>
    </row>
    <row r="11" spans="1:9" x14ac:dyDescent="0.2">
      <c r="A11" s="161" t="s">
        <v>988</v>
      </c>
      <c r="B11" s="33">
        <v>5.4008694824879999</v>
      </c>
      <c r="C11" s="33">
        <v>14</v>
      </c>
    </row>
    <row r="12" spans="1:9" x14ac:dyDescent="0.2">
      <c r="A12" s="161" t="s">
        <v>989</v>
      </c>
      <c r="B12" s="33">
        <v>5.3160083548710002</v>
      </c>
      <c r="C12" s="33">
        <v>13</v>
      </c>
    </row>
    <row r="13" spans="1:9" x14ac:dyDescent="0.2">
      <c r="A13" s="161" t="s">
        <v>990</v>
      </c>
      <c r="B13" s="33">
        <v>4.9512289143289996</v>
      </c>
      <c r="C13" s="33">
        <v>10</v>
      </c>
    </row>
    <row r="14" spans="1:9" x14ac:dyDescent="0.2">
      <c r="A14" s="161" t="s">
        <v>991</v>
      </c>
      <c r="B14" s="33">
        <v>5.1943997545030003</v>
      </c>
      <c r="C14" s="33">
        <v>11</v>
      </c>
    </row>
    <row r="15" spans="1:9" x14ac:dyDescent="0.2">
      <c r="A15" s="161" t="s">
        <v>992</v>
      </c>
      <c r="B15" s="33">
        <v>4.4487562177060003</v>
      </c>
      <c r="C15" s="33">
        <v>9</v>
      </c>
    </row>
    <row r="16" spans="1:9" x14ac:dyDescent="0.2">
      <c r="A16" s="161" t="s">
        <v>993</v>
      </c>
      <c r="B16" s="33">
        <v>3.229107288872</v>
      </c>
      <c r="C16" s="33">
        <v>3</v>
      </c>
    </row>
    <row r="17" spans="1:3" x14ac:dyDescent="0.2">
      <c r="A17" s="161" t="s">
        <v>994</v>
      </c>
      <c r="B17" s="33">
        <v>2.9365409033329999</v>
      </c>
      <c r="C17" s="33">
        <v>2</v>
      </c>
    </row>
    <row r="18" spans="1:3" x14ac:dyDescent="0.2">
      <c r="A18" s="161" t="s">
        <v>995</v>
      </c>
      <c r="B18" s="33">
        <v>2.7960271300000001</v>
      </c>
      <c r="C18" s="33">
        <v>1</v>
      </c>
    </row>
    <row r="19" spans="1:3" x14ac:dyDescent="0.2">
      <c r="A19" s="161" t="s">
        <v>996</v>
      </c>
      <c r="B19" s="33">
        <v>3.4447320166669999</v>
      </c>
      <c r="C19" s="33">
        <v>5</v>
      </c>
    </row>
  </sheetData>
  <mergeCells count="1">
    <mergeCell ref="H1:I1"/>
  </mergeCells>
  <hyperlinks>
    <hyperlink ref="H1:I1" location="Index!A1" display="Regresar al Índice"/>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FF0000"/>
  </sheetPr>
  <dimension ref="A1:I42"/>
  <sheetViews>
    <sheetView workbookViewId="0"/>
  </sheetViews>
  <sheetFormatPr baseColWidth="10" defaultColWidth="11.42578125" defaultRowHeight="12.75" x14ac:dyDescent="0.2"/>
  <cols>
    <col min="1" max="1" width="21.7109375" style="35" customWidth="1"/>
    <col min="2" max="2" width="19.28515625" style="35" customWidth="1"/>
    <col min="3" max="16384" width="11.42578125" style="35"/>
  </cols>
  <sheetData>
    <row r="1" spans="1:9" ht="15" x14ac:dyDescent="0.25">
      <c r="A1" s="304" t="s">
        <v>1046</v>
      </c>
      <c r="H1" s="330" t="s">
        <v>133</v>
      </c>
      <c r="I1" s="330"/>
    </row>
    <row r="2" spans="1:9" x14ac:dyDescent="0.2">
      <c r="A2" s="1" t="s">
        <v>367</v>
      </c>
    </row>
    <row r="3" spans="1:9" x14ac:dyDescent="0.2">
      <c r="A3" s="280" t="s">
        <v>368</v>
      </c>
    </row>
    <row r="4" spans="1:9" x14ac:dyDescent="0.2">
      <c r="A4" s="1"/>
    </row>
    <row r="5" spans="1:9" x14ac:dyDescent="0.2">
      <c r="A5" s="1"/>
    </row>
    <row r="6" spans="1:9" x14ac:dyDescent="0.2">
      <c r="A6" s="1"/>
    </row>
    <row r="7" spans="1:9" x14ac:dyDescent="0.2">
      <c r="A7" s="1"/>
    </row>
    <row r="8" spans="1:9" x14ac:dyDescent="0.2">
      <c r="A8" s="30" t="s">
        <v>121</v>
      </c>
      <c r="B8" s="30" t="s">
        <v>369</v>
      </c>
      <c r="C8" s="30" t="s">
        <v>366</v>
      </c>
    </row>
    <row r="9" spans="1:9" x14ac:dyDescent="0.2">
      <c r="A9" s="161" t="s">
        <v>106</v>
      </c>
      <c r="B9" s="33">
        <v>1.6775773466670001</v>
      </c>
      <c r="C9" s="33">
        <v>1</v>
      </c>
    </row>
    <row r="10" spans="1:9" x14ac:dyDescent="0.2">
      <c r="A10" s="161" t="s">
        <v>118</v>
      </c>
      <c r="B10" s="33">
        <v>1.9185966933330001</v>
      </c>
      <c r="C10" s="33">
        <v>2</v>
      </c>
    </row>
    <row r="11" spans="1:9" x14ac:dyDescent="0.2">
      <c r="A11" s="161" t="s">
        <v>358</v>
      </c>
      <c r="B11" s="33">
        <v>2.047943753333</v>
      </c>
      <c r="C11" s="33">
        <v>3</v>
      </c>
    </row>
    <row r="12" spans="1:9" x14ac:dyDescent="0.2">
      <c r="A12" s="161" t="s">
        <v>102</v>
      </c>
      <c r="B12" s="33">
        <v>2.4760588966669999</v>
      </c>
      <c r="C12" s="33">
        <v>4</v>
      </c>
    </row>
    <row r="13" spans="1:9" x14ac:dyDescent="0.2">
      <c r="A13" s="161" t="s">
        <v>99</v>
      </c>
      <c r="B13" s="33">
        <v>2.56110719</v>
      </c>
      <c r="C13" s="33">
        <v>5</v>
      </c>
    </row>
    <row r="14" spans="1:9" x14ac:dyDescent="0.2">
      <c r="A14" s="161" t="s">
        <v>357</v>
      </c>
      <c r="B14" s="33">
        <v>2.6177674199999998</v>
      </c>
      <c r="C14" s="33">
        <v>6</v>
      </c>
    </row>
    <row r="15" spans="1:9" x14ac:dyDescent="0.2">
      <c r="A15" s="161" t="s">
        <v>92</v>
      </c>
      <c r="B15" s="33">
        <v>2.6296789466670001</v>
      </c>
      <c r="C15" s="33">
        <v>7</v>
      </c>
    </row>
    <row r="16" spans="1:9" x14ac:dyDescent="0.2">
      <c r="A16" s="161" t="s">
        <v>116</v>
      </c>
      <c r="B16" s="33">
        <v>2.7933848133330001</v>
      </c>
      <c r="C16" s="33">
        <v>8</v>
      </c>
    </row>
    <row r="17" spans="1:3" x14ac:dyDescent="0.2">
      <c r="A17" s="161" t="s">
        <v>105</v>
      </c>
      <c r="B17" s="33">
        <v>2.8337918566670002</v>
      </c>
      <c r="C17" s="33">
        <v>9</v>
      </c>
    </row>
    <row r="18" spans="1:3" x14ac:dyDescent="0.2">
      <c r="A18" s="161" t="s">
        <v>107</v>
      </c>
      <c r="B18" s="33">
        <v>2.9089220266670002</v>
      </c>
      <c r="C18" s="33">
        <v>10</v>
      </c>
    </row>
    <row r="19" spans="1:3" x14ac:dyDescent="0.2">
      <c r="A19" s="161" t="s">
        <v>94</v>
      </c>
      <c r="B19" s="33">
        <v>3.0087142899999999</v>
      </c>
      <c r="C19" s="33">
        <v>11</v>
      </c>
    </row>
    <row r="20" spans="1:3" x14ac:dyDescent="0.2">
      <c r="A20" s="161" t="s">
        <v>93</v>
      </c>
      <c r="B20" s="33">
        <v>3.01007106</v>
      </c>
      <c r="C20" s="33">
        <v>12</v>
      </c>
    </row>
    <row r="21" spans="1:3" x14ac:dyDescent="0.2">
      <c r="A21" s="161" t="s">
        <v>360</v>
      </c>
      <c r="B21" s="33">
        <v>3.0212239599999999</v>
      </c>
      <c r="C21" s="33">
        <v>13</v>
      </c>
    </row>
    <row r="22" spans="1:3" x14ac:dyDescent="0.2">
      <c r="A22" s="161" t="s">
        <v>112</v>
      </c>
      <c r="B22" s="33">
        <v>3.027598793333</v>
      </c>
      <c r="C22" s="33">
        <v>14</v>
      </c>
    </row>
    <row r="23" spans="1:3" x14ac:dyDescent="0.2">
      <c r="A23" s="161" t="s">
        <v>117</v>
      </c>
      <c r="B23" s="33">
        <v>3.1209017933330001</v>
      </c>
      <c r="C23" s="33">
        <v>15</v>
      </c>
    </row>
    <row r="24" spans="1:3" x14ac:dyDescent="0.2">
      <c r="A24" s="161" t="s">
        <v>361</v>
      </c>
      <c r="B24" s="33">
        <v>3.2151618733329999</v>
      </c>
      <c r="C24" s="33">
        <v>16</v>
      </c>
    </row>
    <row r="25" spans="1:3" x14ac:dyDescent="0.2">
      <c r="A25" s="161" t="s">
        <v>101</v>
      </c>
      <c r="B25" s="33">
        <v>3.4447320166669999</v>
      </c>
      <c r="C25" s="33">
        <v>17</v>
      </c>
    </row>
    <row r="26" spans="1:3" x14ac:dyDescent="0.2">
      <c r="A26" s="161" t="s">
        <v>123</v>
      </c>
      <c r="B26" s="33">
        <v>3.4551329408333129</v>
      </c>
      <c r="C26" s="33">
        <v>18</v>
      </c>
    </row>
    <row r="27" spans="1:3" x14ac:dyDescent="0.2">
      <c r="A27" s="161" t="s">
        <v>111</v>
      </c>
      <c r="B27" s="33">
        <v>3.45866067</v>
      </c>
      <c r="C27" s="33">
        <v>19</v>
      </c>
    </row>
    <row r="28" spans="1:3" x14ac:dyDescent="0.2">
      <c r="A28" s="161" t="s">
        <v>359</v>
      </c>
      <c r="B28" s="33">
        <v>3.47366938</v>
      </c>
      <c r="C28" s="33">
        <v>20</v>
      </c>
    </row>
    <row r="29" spans="1:3" x14ac:dyDescent="0.2">
      <c r="A29" s="161" t="s">
        <v>98</v>
      </c>
      <c r="B29" s="33">
        <v>3.5062869399999999</v>
      </c>
      <c r="C29" s="33">
        <v>21</v>
      </c>
    </row>
    <row r="30" spans="1:3" x14ac:dyDescent="0.2">
      <c r="A30" s="161" t="s">
        <v>751</v>
      </c>
      <c r="B30" s="33">
        <v>3.53</v>
      </c>
      <c r="C30" s="33">
        <v>22</v>
      </c>
    </row>
    <row r="31" spans="1:3" x14ac:dyDescent="0.2">
      <c r="A31" s="161" t="s">
        <v>97</v>
      </c>
      <c r="B31" s="33">
        <v>3.5424923499999998</v>
      </c>
      <c r="C31" s="33">
        <v>23</v>
      </c>
    </row>
    <row r="32" spans="1:3" x14ac:dyDescent="0.2">
      <c r="A32" s="161" t="s">
        <v>122</v>
      </c>
      <c r="B32" s="33">
        <v>3.581502776667</v>
      </c>
      <c r="C32" s="33">
        <v>24</v>
      </c>
    </row>
    <row r="33" spans="1:3" x14ac:dyDescent="0.2">
      <c r="A33" s="161" t="s">
        <v>110</v>
      </c>
      <c r="B33" s="33">
        <v>3.6889261033329999</v>
      </c>
      <c r="C33" s="33">
        <v>25</v>
      </c>
    </row>
    <row r="34" spans="1:3" x14ac:dyDescent="0.2">
      <c r="A34" s="161" t="s">
        <v>114</v>
      </c>
      <c r="B34" s="33">
        <v>3.7690953199999999</v>
      </c>
      <c r="C34" s="33">
        <v>26</v>
      </c>
    </row>
    <row r="35" spans="1:3" x14ac:dyDescent="0.2">
      <c r="A35" s="161" t="s">
        <v>108</v>
      </c>
      <c r="B35" s="33">
        <v>3.8300033899999999</v>
      </c>
      <c r="C35" s="33">
        <v>27</v>
      </c>
    </row>
    <row r="36" spans="1:3" x14ac:dyDescent="0.2">
      <c r="A36" s="161" t="s">
        <v>362</v>
      </c>
      <c r="B36" s="33">
        <v>4.3466814300000003</v>
      </c>
      <c r="C36" s="33">
        <v>28</v>
      </c>
    </row>
    <row r="37" spans="1:3" x14ac:dyDescent="0.2">
      <c r="A37" s="161" t="s">
        <v>125</v>
      </c>
      <c r="B37" s="33">
        <v>4.3677839699999996</v>
      </c>
      <c r="C37" s="33">
        <v>29</v>
      </c>
    </row>
    <row r="38" spans="1:3" x14ac:dyDescent="0.2">
      <c r="A38" s="161" t="s">
        <v>113</v>
      </c>
      <c r="B38" s="33">
        <v>4.57327145</v>
      </c>
      <c r="C38" s="33">
        <v>30</v>
      </c>
    </row>
    <row r="39" spans="1:3" x14ac:dyDescent="0.2">
      <c r="A39" s="161" t="s">
        <v>95</v>
      </c>
      <c r="B39" s="33">
        <v>4.9182100699999998</v>
      </c>
      <c r="C39" s="33">
        <v>31</v>
      </c>
    </row>
    <row r="40" spans="1:3" x14ac:dyDescent="0.2">
      <c r="A40" s="161" t="s">
        <v>103</v>
      </c>
      <c r="B40" s="33">
        <v>5.10457874</v>
      </c>
      <c r="C40" s="33">
        <v>32</v>
      </c>
    </row>
    <row r="41" spans="1:3" x14ac:dyDescent="0.2">
      <c r="A41" s="162" t="s">
        <v>124</v>
      </c>
      <c r="B41" s="33">
        <v>5.1102851533329998</v>
      </c>
      <c r="C41" s="33">
        <v>33</v>
      </c>
    </row>
    <row r="42" spans="1:3" x14ac:dyDescent="0.2">
      <c r="A42" s="162" t="s">
        <v>363</v>
      </c>
      <c r="B42" s="33">
        <v>6.9795736333329996</v>
      </c>
      <c r="C42" s="33">
        <v>34</v>
      </c>
    </row>
  </sheetData>
  <mergeCells count="1">
    <mergeCell ref="H1:I1"/>
  </mergeCells>
  <hyperlinks>
    <hyperlink ref="H1:I1" location="Index!A1" display="Regresar al Índice"/>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FF0000"/>
  </sheetPr>
  <dimension ref="A1:I39"/>
  <sheetViews>
    <sheetView workbookViewId="0">
      <selection activeCell="F8" sqref="F8"/>
    </sheetView>
  </sheetViews>
  <sheetFormatPr baseColWidth="10" defaultColWidth="11.42578125" defaultRowHeight="12.75" x14ac:dyDescent="0.2"/>
  <cols>
    <col min="1" max="1" width="15.28515625" style="35" customWidth="1"/>
    <col min="2" max="2" width="17.140625" style="35" customWidth="1"/>
    <col min="3" max="3" width="12.5703125" style="35" bestFit="1" customWidth="1"/>
    <col min="4" max="4" width="13.28515625" style="35" bestFit="1" customWidth="1"/>
    <col min="5" max="16384" width="11.42578125" style="35"/>
  </cols>
  <sheetData>
    <row r="1" spans="1:9" ht="15" x14ac:dyDescent="0.25">
      <c r="A1" s="304" t="s">
        <v>1047</v>
      </c>
      <c r="H1" s="330" t="s">
        <v>133</v>
      </c>
      <c r="I1" s="330"/>
    </row>
    <row r="2" spans="1:9" x14ac:dyDescent="0.2">
      <c r="A2" s="35" t="s">
        <v>370</v>
      </c>
    </row>
    <row r="3" spans="1:9" x14ac:dyDescent="0.2">
      <c r="A3" s="35" t="s">
        <v>371</v>
      </c>
    </row>
    <row r="5" spans="1:9" x14ac:dyDescent="0.2">
      <c r="A5" s="157" t="s">
        <v>121</v>
      </c>
      <c r="B5" s="158">
        <v>43709</v>
      </c>
      <c r="C5" s="158">
        <v>43739</v>
      </c>
      <c r="D5" s="158" t="s">
        <v>752</v>
      </c>
    </row>
    <row r="6" spans="1:9" x14ac:dyDescent="0.2">
      <c r="A6" s="159" t="s">
        <v>97</v>
      </c>
      <c r="B6" s="160">
        <v>3.491408433333</v>
      </c>
      <c r="C6" s="160">
        <v>3.5424923499999998</v>
      </c>
      <c r="D6" s="305">
        <v>5.1083916666999851E-2</v>
      </c>
    </row>
    <row r="7" spans="1:9" x14ac:dyDescent="0.2">
      <c r="A7" s="159" t="s">
        <v>357</v>
      </c>
      <c r="B7" s="160">
        <v>2.80347035</v>
      </c>
      <c r="C7" s="160">
        <v>2.6177674199999998</v>
      </c>
      <c r="D7" s="305">
        <v>-0.18570293000000015</v>
      </c>
    </row>
    <row r="8" spans="1:9" x14ac:dyDescent="0.2">
      <c r="A8" s="159" t="s">
        <v>113</v>
      </c>
      <c r="B8" s="160">
        <v>4.6316933200000001</v>
      </c>
      <c r="C8" s="160">
        <v>4.57327145</v>
      </c>
      <c r="D8" s="305">
        <v>-5.8421870000000098E-2</v>
      </c>
    </row>
    <row r="9" spans="1:9" x14ac:dyDescent="0.2">
      <c r="A9" s="159" t="s">
        <v>94</v>
      </c>
      <c r="B9" s="160">
        <v>3.1124035566670001</v>
      </c>
      <c r="C9" s="160">
        <v>3.0087142899999999</v>
      </c>
      <c r="D9" s="305">
        <v>-0.10368926666700018</v>
      </c>
    </row>
    <row r="10" spans="1:9" x14ac:dyDescent="0.2">
      <c r="A10" s="159" t="s">
        <v>125</v>
      </c>
      <c r="B10" s="160">
        <v>5.1974810866669996</v>
      </c>
      <c r="C10" s="160">
        <v>4.3677839699999996</v>
      </c>
      <c r="D10" s="305">
        <v>-0.82969711666699997</v>
      </c>
    </row>
    <row r="11" spans="1:9" x14ac:dyDescent="0.2">
      <c r="A11" s="159" t="s">
        <v>117</v>
      </c>
      <c r="B11" s="160">
        <v>3.4679848766669998</v>
      </c>
      <c r="C11" s="160">
        <v>3.1209017933330001</v>
      </c>
      <c r="D11" s="305">
        <v>-0.34708308333399973</v>
      </c>
    </row>
    <row r="12" spans="1:9" x14ac:dyDescent="0.2">
      <c r="A12" s="159" t="s">
        <v>93</v>
      </c>
      <c r="B12" s="160">
        <v>3.265370766667</v>
      </c>
      <c r="C12" s="160">
        <v>3.01007106</v>
      </c>
      <c r="D12" s="305">
        <v>-0.25529970666699997</v>
      </c>
    </row>
    <row r="13" spans="1:9" x14ac:dyDescent="0.2">
      <c r="A13" s="159" t="s">
        <v>116</v>
      </c>
      <c r="B13" s="160">
        <v>2.9790430933329999</v>
      </c>
      <c r="C13" s="160">
        <v>2.7933848133330001</v>
      </c>
      <c r="D13" s="305">
        <v>-0.18565827999999973</v>
      </c>
    </row>
    <row r="14" spans="1:9" x14ac:dyDescent="0.2">
      <c r="A14" s="159" t="s">
        <v>103</v>
      </c>
      <c r="B14" s="160">
        <v>5.1532359066669997</v>
      </c>
      <c r="C14" s="160">
        <v>5.10457874</v>
      </c>
      <c r="D14" s="305">
        <v>-4.8657166666999707E-2</v>
      </c>
    </row>
    <row r="15" spans="1:9" x14ac:dyDescent="0.2">
      <c r="A15" s="159" t="s">
        <v>110</v>
      </c>
      <c r="B15" s="160">
        <v>3.8833674766669999</v>
      </c>
      <c r="C15" s="160">
        <v>3.6889261033329999</v>
      </c>
      <c r="D15" s="305">
        <v>-0.19444137333400002</v>
      </c>
    </row>
    <row r="16" spans="1:9" x14ac:dyDescent="0.2">
      <c r="A16" s="159" t="s">
        <v>98</v>
      </c>
      <c r="B16" s="160">
        <v>3.5855238800000002</v>
      </c>
      <c r="C16" s="160">
        <v>3.5062869399999999</v>
      </c>
      <c r="D16" s="305">
        <v>-7.9236940000000367E-2</v>
      </c>
    </row>
    <row r="17" spans="1:4" x14ac:dyDescent="0.2">
      <c r="A17" s="159" t="s">
        <v>106</v>
      </c>
      <c r="B17" s="160">
        <v>1.551752096667</v>
      </c>
      <c r="C17" s="160">
        <v>1.6775773466670001</v>
      </c>
      <c r="D17" s="305">
        <v>0.12582525000000011</v>
      </c>
    </row>
    <row r="18" spans="1:4" x14ac:dyDescent="0.2">
      <c r="A18" s="159" t="s">
        <v>102</v>
      </c>
      <c r="B18" s="160">
        <v>2.3714041233329999</v>
      </c>
      <c r="C18" s="160">
        <v>2.4760588966669999</v>
      </c>
      <c r="D18" s="305">
        <v>0.10465477333399997</v>
      </c>
    </row>
    <row r="19" spans="1:4" x14ac:dyDescent="0.2">
      <c r="A19" s="159" t="s">
        <v>101</v>
      </c>
      <c r="B19" s="160">
        <v>3.348469413333</v>
      </c>
      <c r="C19" s="160">
        <v>3.4447320166669999</v>
      </c>
      <c r="D19" s="305">
        <v>9.6262603333999941E-2</v>
      </c>
    </row>
    <row r="20" spans="1:4" x14ac:dyDescent="0.2">
      <c r="A20" s="159" t="s">
        <v>95</v>
      </c>
      <c r="B20" s="160">
        <v>4.9470077333329998</v>
      </c>
      <c r="C20" s="160">
        <v>4.9182100699999998</v>
      </c>
      <c r="D20" s="305">
        <v>-2.8797663333000045E-2</v>
      </c>
    </row>
    <row r="21" spans="1:4" x14ac:dyDescent="0.2">
      <c r="A21" s="159" t="s">
        <v>122</v>
      </c>
      <c r="B21" s="160">
        <v>3.4020176000000002</v>
      </c>
      <c r="C21" s="160">
        <v>3.581502776667</v>
      </c>
      <c r="D21" s="305">
        <v>0.17948517666699981</v>
      </c>
    </row>
    <row r="22" spans="1:4" x14ac:dyDescent="0.2">
      <c r="A22" s="159" t="s">
        <v>105</v>
      </c>
      <c r="B22" s="160">
        <v>3.0579597399999998</v>
      </c>
      <c r="C22" s="160">
        <v>2.8337918566670002</v>
      </c>
      <c r="D22" s="305">
        <v>-0.22416788333299964</v>
      </c>
    </row>
    <row r="23" spans="1:4" x14ac:dyDescent="0.2">
      <c r="A23" s="159" t="s">
        <v>108</v>
      </c>
      <c r="B23" s="160">
        <v>4.0694653900000004</v>
      </c>
      <c r="C23" s="160">
        <v>3.8300033899999999</v>
      </c>
      <c r="D23" s="305">
        <v>-0.23946200000000051</v>
      </c>
    </row>
    <row r="24" spans="1:4" x14ac:dyDescent="0.2">
      <c r="A24" s="159" t="s">
        <v>359</v>
      </c>
      <c r="B24" s="160">
        <v>3.1910109333330001</v>
      </c>
      <c r="C24" s="160">
        <v>3.47366938</v>
      </c>
      <c r="D24" s="305">
        <v>0.28265844666699991</v>
      </c>
    </row>
    <row r="25" spans="1:4" x14ac:dyDescent="0.2">
      <c r="A25" s="159" t="s">
        <v>358</v>
      </c>
      <c r="B25" s="160">
        <v>1.7874816499999999</v>
      </c>
      <c r="C25" s="160">
        <v>2.047943753333</v>
      </c>
      <c r="D25" s="305">
        <v>0.26046210333300013</v>
      </c>
    </row>
    <row r="26" spans="1:4" x14ac:dyDescent="0.2">
      <c r="A26" s="159" t="s">
        <v>107</v>
      </c>
      <c r="B26" s="160">
        <v>2.9401575833329998</v>
      </c>
      <c r="C26" s="160">
        <v>2.9089220266670002</v>
      </c>
      <c r="D26" s="305">
        <v>-3.1235556665999642E-2</v>
      </c>
    </row>
    <row r="27" spans="1:4" x14ac:dyDescent="0.2">
      <c r="A27" s="159" t="s">
        <v>124</v>
      </c>
      <c r="B27" s="160">
        <v>5.7586006366670004</v>
      </c>
      <c r="C27" s="160">
        <v>5.1102851533329998</v>
      </c>
      <c r="D27" s="305">
        <v>-0.64831548333400058</v>
      </c>
    </row>
    <row r="28" spans="1:4" x14ac:dyDescent="0.2">
      <c r="A28" s="159" t="s">
        <v>111</v>
      </c>
      <c r="B28" s="160">
        <v>3.4634030899999999</v>
      </c>
      <c r="C28" s="160">
        <v>3.45866067</v>
      </c>
      <c r="D28" s="305">
        <v>-4.7424199999999139E-3</v>
      </c>
    </row>
    <row r="29" spans="1:4" x14ac:dyDescent="0.2">
      <c r="A29" s="159" t="s">
        <v>99</v>
      </c>
      <c r="B29" s="160">
        <v>3.2696768466670001</v>
      </c>
      <c r="C29" s="160">
        <v>2.56110719</v>
      </c>
      <c r="D29" s="305">
        <v>-0.70856965666700011</v>
      </c>
    </row>
    <row r="30" spans="1:4" x14ac:dyDescent="0.2">
      <c r="A30" s="159" t="s">
        <v>360</v>
      </c>
      <c r="B30" s="160">
        <v>3.3453183666670001</v>
      </c>
      <c r="C30" s="160">
        <v>3.0212239599999999</v>
      </c>
      <c r="D30" s="305">
        <v>-0.32409440666700018</v>
      </c>
    </row>
    <row r="31" spans="1:4" x14ac:dyDescent="0.2">
      <c r="A31" s="159" t="s">
        <v>362</v>
      </c>
      <c r="B31" s="160">
        <v>4.2338843099999997</v>
      </c>
      <c r="C31" s="160">
        <v>4.3466814300000003</v>
      </c>
      <c r="D31" s="305">
        <v>0.11279712000000064</v>
      </c>
    </row>
    <row r="32" spans="1:4" x14ac:dyDescent="0.2">
      <c r="A32" s="159" t="s">
        <v>363</v>
      </c>
      <c r="B32" s="160">
        <v>6.9958665733330001</v>
      </c>
      <c r="C32" s="160">
        <v>6.9795736333329996</v>
      </c>
      <c r="D32" s="305">
        <v>-1.6292940000000478E-2</v>
      </c>
    </row>
    <row r="33" spans="1:4" x14ac:dyDescent="0.2">
      <c r="A33" s="159" t="s">
        <v>361</v>
      </c>
      <c r="B33" s="160">
        <v>3.7367581566669998</v>
      </c>
      <c r="C33" s="160">
        <v>3.2151618733329999</v>
      </c>
      <c r="D33" s="305">
        <v>-0.52159628333399999</v>
      </c>
    </row>
    <row r="34" spans="1:4" x14ac:dyDescent="0.2">
      <c r="A34" s="159" t="s">
        <v>114</v>
      </c>
      <c r="B34" s="160">
        <v>3.7257718799999999</v>
      </c>
      <c r="C34" s="160">
        <v>3.7690953199999999</v>
      </c>
      <c r="D34" s="305">
        <v>4.3323439999999991E-2</v>
      </c>
    </row>
    <row r="35" spans="1:4" x14ac:dyDescent="0.2">
      <c r="A35" s="159" t="s">
        <v>112</v>
      </c>
      <c r="B35" s="160">
        <v>3.3211755466669999</v>
      </c>
      <c r="C35" s="160">
        <v>3.027598793333</v>
      </c>
      <c r="D35" s="305">
        <v>-0.29357675333399991</v>
      </c>
    </row>
    <row r="36" spans="1:4" x14ac:dyDescent="0.2">
      <c r="A36" s="159" t="s">
        <v>118</v>
      </c>
      <c r="B36" s="160">
        <v>1.99643711</v>
      </c>
      <c r="C36" s="160">
        <v>1.9185966933330001</v>
      </c>
      <c r="D36" s="305">
        <v>-7.7840416666999923E-2</v>
      </c>
    </row>
    <row r="37" spans="1:4" x14ac:dyDescent="0.2">
      <c r="A37" s="159" t="s">
        <v>92</v>
      </c>
      <c r="B37" s="160">
        <v>3.0017652933329999</v>
      </c>
      <c r="C37" s="160">
        <v>2.6296789466670001</v>
      </c>
      <c r="D37" s="305">
        <v>-0.37208634666599982</v>
      </c>
    </row>
    <row r="38" spans="1:4" x14ac:dyDescent="0.2">
      <c r="A38" s="159" t="s">
        <v>123</v>
      </c>
      <c r="B38" s="160">
        <v>3.5964489631250314</v>
      </c>
      <c r="C38" s="160">
        <v>3.4551329408333129</v>
      </c>
      <c r="D38" s="305">
        <v>-0.14131602229171847</v>
      </c>
    </row>
    <row r="39" spans="1:4" x14ac:dyDescent="0.2">
      <c r="A39" s="159" t="s">
        <v>751</v>
      </c>
      <c r="B39" s="160">
        <v>3.6</v>
      </c>
      <c r="C39" s="160">
        <v>3.53</v>
      </c>
      <c r="D39" s="305">
        <v>-7.0000000000000284E-2</v>
      </c>
    </row>
  </sheetData>
  <mergeCells count="1">
    <mergeCell ref="H1:I1"/>
  </mergeCells>
  <hyperlinks>
    <hyperlink ref="H1:I1" location="Index!A1" display="Regresar al Índice"/>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FF0000"/>
  </sheetPr>
  <dimension ref="A1:I85"/>
  <sheetViews>
    <sheetView workbookViewId="0">
      <selection activeCell="H1" sqref="H1:I1"/>
    </sheetView>
  </sheetViews>
  <sheetFormatPr baseColWidth="10" defaultColWidth="9.140625" defaultRowHeight="12.75" x14ac:dyDescent="0.2"/>
  <cols>
    <col min="1" max="16384" width="9.140625" style="149"/>
  </cols>
  <sheetData>
    <row r="1" spans="1:9" ht="15" x14ac:dyDescent="0.25">
      <c r="A1" s="149" t="s">
        <v>1048</v>
      </c>
      <c r="H1" s="330" t="s">
        <v>133</v>
      </c>
      <c r="I1" s="330"/>
    </row>
    <row r="2" spans="1:9" x14ac:dyDescent="0.2">
      <c r="A2" s="149" t="s">
        <v>130</v>
      </c>
    </row>
    <row r="3" spans="1:9" x14ac:dyDescent="0.2">
      <c r="A3" s="278"/>
    </row>
    <row r="5" spans="1:9" x14ac:dyDescent="0.2">
      <c r="A5" s="149" t="s">
        <v>161</v>
      </c>
      <c r="B5" s="149" t="s">
        <v>148</v>
      </c>
      <c r="C5" s="149" t="s">
        <v>172</v>
      </c>
      <c r="D5" s="149" t="s">
        <v>603</v>
      </c>
    </row>
    <row r="6" spans="1:9" x14ac:dyDescent="0.2">
      <c r="A6" s="149" t="s">
        <v>156</v>
      </c>
      <c r="B6" s="149" t="s">
        <v>135</v>
      </c>
      <c r="C6" s="156">
        <v>1.094382166458</v>
      </c>
      <c r="D6" s="156">
        <v>3.9319778628131701</v>
      </c>
    </row>
    <row r="7" spans="1:9" x14ac:dyDescent="0.2">
      <c r="A7" s="149" t="s">
        <v>129</v>
      </c>
      <c r="B7" s="149" t="s">
        <v>136</v>
      </c>
      <c r="C7" s="156">
        <v>2.8072990334810002</v>
      </c>
      <c r="D7" s="156">
        <v>3.7085594083164199</v>
      </c>
    </row>
    <row r="8" spans="1:9" x14ac:dyDescent="0.2">
      <c r="A8" s="149" t="s">
        <v>129</v>
      </c>
      <c r="B8" s="149" t="s">
        <v>137</v>
      </c>
      <c r="C8" s="156">
        <v>-3.9190822766890001</v>
      </c>
      <c r="D8" s="156">
        <v>2.7090482215073299</v>
      </c>
    </row>
    <row r="9" spans="1:9" x14ac:dyDescent="0.2">
      <c r="A9" s="149" t="s">
        <v>129</v>
      </c>
      <c r="B9" s="149" t="s">
        <v>138</v>
      </c>
      <c r="C9" s="156">
        <v>8.0557534133819999</v>
      </c>
      <c r="D9" s="156">
        <v>3.3427774799977499</v>
      </c>
    </row>
    <row r="10" spans="1:9" x14ac:dyDescent="0.2">
      <c r="A10" s="149" t="s">
        <v>129</v>
      </c>
      <c r="B10" s="149" t="s">
        <v>139</v>
      </c>
      <c r="C10" s="156">
        <v>1.10581549088</v>
      </c>
      <c r="D10" s="156">
        <v>2.86186011887217</v>
      </c>
    </row>
    <row r="11" spans="1:9" x14ac:dyDescent="0.2">
      <c r="A11" s="149" t="s">
        <v>129</v>
      </c>
      <c r="B11" s="149" t="s">
        <v>140</v>
      </c>
      <c r="C11" s="156">
        <v>0.122547054729</v>
      </c>
      <c r="D11" s="156">
        <v>2.4960909139187502</v>
      </c>
    </row>
    <row r="12" spans="1:9" x14ac:dyDescent="0.2">
      <c r="A12" s="149" t="s">
        <v>129</v>
      </c>
      <c r="B12" s="149" t="s">
        <v>141</v>
      </c>
      <c r="C12" s="156">
        <v>1.853452536734</v>
      </c>
      <c r="D12" s="156">
        <v>1.9360902937489199</v>
      </c>
    </row>
    <row r="13" spans="1:9" x14ac:dyDescent="0.2">
      <c r="A13" s="149" t="s">
        <v>129</v>
      </c>
      <c r="B13" s="149" t="s">
        <v>142</v>
      </c>
      <c r="C13" s="156">
        <v>5.0414088501260004</v>
      </c>
      <c r="D13" s="156">
        <v>1.9561312370884201</v>
      </c>
    </row>
    <row r="14" spans="1:9" x14ac:dyDescent="0.2">
      <c r="A14" s="149" t="s">
        <v>129</v>
      </c>
      <c r="B14" s="149" t="s">
        <v>143</v>
      </c>
      <c r="C14" s="156">
        <v>3.5884779469520001</v>
      </c>
      <c r="D14" s="156">
        <v>2.0489769987664199</v>
      </c>
    </row>
    <row r="15" spans="1:9" x14ac:dyDescent="0.2">
      <c r="A15" s="149" t="s">
        <v>129</v>
      </c>
      <c r="B15" s="149" t="s">
        <v>144</v>
      </c>
      <c r="C15" s="156">
        <v>7.8800076850160004</v>
      </c>
      <c r="D15" s="156">
        <v>2.46837252033967</v>
      </c>
    </row>
    <row r="16" spans="1:9" x14ac:dyDescent="0.2">
      <c r="A16" s="149" t="s">
        <v>129</v>
      </c>
      <c r="B16" s="149" t="s">
        <v>145</v>
      </c>
      <c r="C16" s="156">
        <v>4.4882284763040001</v>
      </c>
      <c r="D16" s="156">
        <v>2.8046995507312502</v>
      </c>
    </row>
    <row r="17" spans="1:4" x14ac:dyDescent="0.2">
      <c r="A17" s="149" t="s">
        <v>129</v>
      </c>
      <c r="B17" s="149" t="s">
        <v>146</v>
      </c>
      <c r="C17" s="156">
        <v>4.9417612517</v>
      </c>
      <c r="D17" s="156">
        <v>3.0883376357560799</v>
      </c>
    </row>
    <row r="18" spans="1:4" x14ac:dyDescent="0.2">
      <c r="A18" s="149" t="s">
        <v>157</v>
      </c>
      <c r="B18" s="149" t="s">
        <v>135</v>
      </c>
      <c r="C18" s="156">
        <v>6.3443612164029997</v>
      </c>
      <c r="D18" s="156">
        <v>3.5258358899181701</v>
      </c>
    </row>
    <row r="19" spans="1:4" x14ac:dyDescent="0.2">
      <c r="A19" s="149" t="s">
        <v>129</v>
      </c>
      <c r="B19" s="149" t="s">
        <v>136</v>
      </c>
      <c r="C19" s="156">
        <v>2.6129548240189999</v>
      </c>
      <c r="D19" s="156">
        <v>3.5096405391296699</v>
      </c>
    </row>
    <row r="20" spans="1:4" x14ac:dyDescent="0.2">
      <c r="A20" s="149" t="s">
        <v>129</v>
      </c>
      <c r="B20" s="149" t="s">
        <v>137</v>
      </c>
      <c r="C20" s="156">
        <v>9.8755678897540005</v>
      </c>
      <c r="D20" s="156">
        <v>4.6591947196665799</v>
      </c>
    </row>
    <row r="21" spans="1:4" x14ac:dyDescent="0.2">
      <c r="A21" s="149" t="s">
        <v>129</v>
      </c>
      <c r="B21" s="149" t="s">
        <v>138</v>
      </c>
      <c r="C21" s="156">
        <v>5.7362313010169999</v>
      </c>
      <c r="D21" s="156">
        <v>4.4659012103028299</v>
      </c>
    </row>
    <row r="22" spans="1:4" x14ac:dyDescent="0.2">
      <c r="A22" s="149" t="s">
        <v>129</v>
      </c>
      <c r="B22" s="149" t="s">
        <v>139</v>
      </c>
      <c r="C22" s="156">
        <v>11.856899586128</v>
      </c>
      <c r="D22" s="156">
        <v>5.36182488490683</v>
      </c>
    </row>
    <row r="23" spans="1:4" x14ac:dyDescent="0.2">
      <c r="A23" s="149" t="s">
        <v>129</v>
      </c>
      <c r="B23" s="149" t="s">
        <v>140</v>
      </c>
      <c r="C23" s="156">
        <v>10.911969948602</v>
      </c>
      <c r="D23" s="156">
        <v>6.2609434593962501</v>
      </c>
    </row>
    <row r="24" spans="1:4" x14ac:dyDescent="0.2">
      <c r="A24" s="149" t="s">
        <v>129</v>
      </c>
      <c r="B24" s="149" t="s">
        <v>141</v>
      </c>
      <c r="C24" s="156">
        <v>6.3248343512260004</v>
      </c>
      <c r="D24" s="156">
        <v>6.6335586106039202</v>
      </c>
    </row>
    <row r="25" spans="1:4" x14ac:dyDescent="0.2">
      <c r="A25" s="149" t="s">
        <v>129</v>
      </c>
      <c r="B25" s="149" t="s">
        <v>142</v>
      </c>
      <c r="C25" s="156">
        <v>6.6739820171710003</v>
      </c>
      <c r="D25" s="156">
        <v>6.7696063745243302</v>
      </c>
    </row>
    <row r="26" spans="1:4" x14ac:dyDescent="0.2">
      <c r="A26" s="149" t="s">
        <v>129</v>
      </c>
      <c r="B26" s="149" t="s">
        <v>143</v>
      </c>
      <c r="C26" s="156">
        <v>4.7642567868779997</v>
      </c>
      <c r="D26" s="156">
        <v>6.8675879445181698</v>
      </c>
    </row>
    <row r="27" spans="1:4" x14ac:dyDescent="0.2">
      <c r="A27" s="149" t="s">
        <v>129</v>
      </c>
      <c r="B27" s="149" t="s">
        <v>144</v>
      </c>
      <c r="C27" s="156">
        <v>4.4632668279379999</v>
      </c>
      <c r="D27" s="156">
        <v>6.58285953976167</v>
      </c>
    </row>
    <row r="28" spans="1:4" x14ac:dyDescent="0.2">
      <c r="A28" s="149" t="s">
        <v>129</v>
      </c>
      <c r="B28" s="149" t="s">
        <v>145</v>
      </c>
      <c r="C28" s="156">
        <v>6.3097887374499999</v>
      </c>
      <c r="D28" s="156">
        <v>6.7346562281904996</v>
      </c>
    </row>
    <row r="29" spans="1:4" x14ac:dyDescent="0.2">
      <c r="A29" s="149" t="s">
        <v>129</v>
      </c>
      <c r="B29" s="149" t="s">
        <v>146</v>
      </c>
      <c r="C29" s="156">
        <v>12.662004624894999</v>
      </c>
      <c r="D29" s="156">
        <v>7.3780098426234204</v>
      </c>
    </row>
    <row r="30" spans="1:4" x14ac:dyDescent="0.2">
      <c r="A30" s="149" t="s">
        <v>158</v>
      </c>
      <c r="B30" s="149" t="s">
        <v>135</v>
      </c>
      <c r="C30" s="156">
        <v>9.5422438363829993</v>
      </c>
      <c r="D30" s="156">
        <v>7.6445000609550799</v>
      </c>
    </row>
    <row r="31" spans="1:4" x14ac:dyDescent="0.2">
      <c r="A31" s="149" t="s">
        <v>129</v>
      </c>
      <c r="B31" s="149" t="s">
        <v>136</v>
      </c>
      <c r="C31" s="156">
        <v>6.680495121311</v>
      </c>
      <c r="D31" s="156">
        <v>7.9834617523960798</v>
      </c>
    </row>
    <row r="32" spans="1:4" x14ac:dyDescent="0.2">
      <c r="A32" s="149" t="s">
        <v>129</v>
      </c>
      <c r="B32" s="149" t="s">
        <v>137</v>
      </c>
      <c r="C32" s="156">
        <v>4.5992186997809998</v>
      </c>
      <c r="D32" s="156">
        <v>7.543765986565</v>
      </c>
    </row>
    <row r="33" spans="1:4" x14ac:dyDescent="0.2">
      <c r="A33" s="149" t="s">
        <v>129</v>
      </c>
      <c r="B33" s="149" t="s">
        <v>138</v>
      </c>
      <c r="C33" s="156">
        <v>3.4385366428239998</v>
      </c>
      <c r="D33" s="156">
        <v>7.3522914317155799</v>
      </c>
    </row>
    <row r="34" spans="1:4" x14ac:dyDescent="0.2">
      <c r="A34" s="149" t="s">
        <v>129</v>
      </c>
      <c r="B34" s="149" t="s">
        <v>139</v>
      </c>
      <c r="C34" s="156">
        <v>1.609636784256</v>
      </c>
      <c r="D34" s="156">
        <v>6.4983528648929196</v>
      </c>
    </row>
    <row r="35" spans="1:4" x14ac:dyDescent="0.2">
      <c r="A35" s="149" t="s">
        <v>129</v>
      </c>
      <c r="B35" s="149" t="s">
        <v>140</v>
      </c>
      <c r="C35" s="156">
        <v>6.3998588744390004</v>
      </c>
      <c r="D35" s="156">
        <v>6.1223436087126704</v>
      </c>
    </row>
    <row r="36" spans="1:4" x14ac:dyDescent="0.2">
      <c r="A36" s="149" t="s">
        <v>129</v>
      </c>
      <c r="B36" s="149" t="s">
        <v>141</v>
      </c>
      <c r="C36" s="156">
        <v>11.592944885033999</v>
      </c>
      <c r="D36" s="156">
        <v>6.5613528198633304</v>
      </c>
    </row>
    <row r="37" spans="1:4" x14ac:dyDescent="0.2">
      <c r="A37" s="149" t="s">
        <v>129</v>
      </c>
      <c r="B37" s="149" t="s">
        <v>142</v>
      </c>
      <c r="C37" s="156">
        <v>7.8624266498480004</v>
      </c>
      <c r="D37" s="156">
        <v>6.6603898725864203</v>
      </c>
    </row>
    <row r="38" spans="1:4" x14ac:dyDescent="0.2">
      <c r="A38" s="149" t="s">
        <v>129</v>
      </c>
      <c r="B38" s="149" t="s">
        <v>143</v>
      </c>
      <c r="C38" s="156">
        <v>17.570757128204001</v>
      </c>
      <c r="D38" s="156">
        <v>7.7275982343635796</v>
      </c>
    </row>
    <row r="39" spans="1:4" x14ac:dyDescent="0.2">
      <c r="A39" s="149" t="s">
        <v>129</v>
      </c>
      <c r="B39" s="149" t="s">
        <v>144</v>
      </c>
      <c r="C39" s="156">
        <v>3.3335525527510002</v>
      </c>
      <c r="D39" s="156">
        <v>7.6334553780979997</v>
      </c>
    </row>
    <row r="40" spans="1:4" x14ac:dyDescent="0.2">
      <c r="A40" s="149" t="s">
        <v>129</v>
      </c>
      <c r="B40" s="149" t="s">
        <v>145</v>
      </c>
      <c r="C40" s="156">
        <v>2.4596014211449999</v>
      </c>
      <c r="D40" s="156">
        <v>7.3126064350725803</v>
      </c>
    </row>
    <row r="41" spans="1:4" x14ac:dyDescent="0.2">
      <c r="A41" s="149" t="s">
        <v>129</v>
      </c>
      <c r="B41" s="149" t="s">
        <v>146</v>
      </c>
      <c r="C41" s="156">
        <v>3.5421809308890002</v>
      </c>
      <c r="D41" s="156">
        <v>6.5526211272387496</v>
      </c>
    </row>
    <row r="42" spans="1:4" x14ac:dyDescent="0.2">
      <c r="A42" s="149" t="s">
        <v>159</v>
      </c>
      <c r="B42" s="149" t="s">
        <v>135</v>
      </c>
      <c r="C42" s="156">
        <v>3.7423747561340002</v>
      </c>
      <c r="D42" s="156">
        <v>6.0692987038846704</v>
      </c>
    </row>
    <row r="43" spans="1:4" x14ac:dyDescent="0.2">
      <c r="A43" s="149" t="s">
        <v>129</v>
      </c>
      <c r="B43" s="149" t="s">
        <v>136</v>
      </c>
      <c r="C43" s="156">
        <v>8.0532977172589995</v>
      </c>
      <c r="D43" s="156">
        <v>6.1836989202136703</v>
      </c>
    </row>
    <row r="44" spans="1:4" x14ac:dyDescent="0.2">
      <c r="A44" s="149" t="s">
        <v>129</v>
      </c>
      <c r="B44" s="149" t="s">
        <v>137</v>
      </c>
      <c r="C44" s="156">
        <v>3.0744090064940002</v>
      </c>
      <c r="D44" s="156">
        <v>6.0566314457730801</v>
      </c>
    </row>
    <row r="45" spans="1:4" x14ac:dyDescent="0.2">
      <c r="A45" s="149" t="s">
        <v>129</v>
      </c>
      <c r="B45" s="149" t="s">
        <v>138</v>
      </c>
      <c r="C45" s="156">
        <v>7.7386625087620002</v>
      </c>
      <c r="D45" s="156">
        <v>6.4149752679345804</v>
      </c>
    </row>
    <row r="46" spans="1:4" x14ac:dyDescent="0.2">
      <c r="A46" s="149" t="s">
        <v>129</v>
      </c>
      <c r="B46" s="149" t="s">
        <v>139</v>
      </c>
      <c r="C46" s="156">
        <v>3.874558020517</v>
      </c>
      <c r="D46" s="156">
        <v>6.6037187042896699</v>
      </c>
    </row>
    <row r="47" spans="1:4" x14ac:dyDescent="0.2">
      <c r="A47" s="149" t="s">
        <v>129</v>
      </c>
      <c r="B47" s="149" t="s">
        <v>140</v>
      </c>
      <c r="C47" s="156">
        <v>3.9424531468600001</v>
      </c>
      <c r="D47" s="156">
        <v>6.3989348936580797</v>
      </c>
    </row>
    <row r="48" spans="1:4" x14ac:dyDescent="0.2">
      <c r="A48" s="149" t="s">
        <v>129</v>
      </c>
      <c r="B48" s="149" t="s">
        <v>141</v>
      </c>
      <c r="C48" s="156">
        <v>-4.2014491972880004</v>
      </c>
      <c r="D48" s="156">
        <v>5.0827353867979204</v>
      </c>
    </row>
    <row r="49" spans="1:4" x14ac:dyDescent="0.2">
      <c r="A49" s="149" t="s">
        <v>129</v>
      </c>
      <c r="B49" s="149" t="s">
        <v>142</v>
      </c>
      <c r="C49" s="156">
        <v>-2.9025799315999998E-2</v>
      </c>
      <c r="D49" s="156">
        <v>4.42511434936758</v>
      </c>
    </row>
    <row r="50" spans="1:4" x14ac:dyDescent="0.2">
      <c r="A50" s="149" t="s">
        <v>129</v>
      </c>
      <c r="B50" s="149" t="s">
        <v>143</v>
      </c>
      <c r="C50" s="156">
        <v>-3.2755592357280001</v>
      </c>
      <c r="D50" s="156">
        <v>2.68792131903992</v>
      </c>
    </row>
    <row r="51" spans="1:4" x14ac:dyDescent="0.2">
      <c r="A51" s="149" t="s">
        <v>129</v>
      </c>
      <c r="B51" s="149" t="s">
        <v>144</v>
      </c>
      <c r="C51" s="156">
        <v>1.4104136450439999</v>
      </c>
      <c r="D51" s="156">
        <v>2.52765974339767</v>
      </c>
    </row>
    <row r="52" spans="1:4" x14ac:dyDescent="0.2">
      <c r="A52" s="149" t="s">
        <v>129</v>
      </c>
      <c r="B52" s="149" t="s">
        <v>145</v>
      </c>
      <c r="C52" s="156">
        <v>3.8178415593200001</v>
      </c>
      <c r="D52" s="156">
        <v>2.64084642157892</v>
      </c>
    </row>
    <row r="53" spans="1:4" x14ac:dyDescent="0.2">
      <c r="A53" s="149" t="s">
        <v>129</v>
      </c>
      <c r="B53" s="149" t="s">
        <v>146</v>
      </c>
      <c r="C53" s="156">
        <v>1.7831400883499999</v>
      </c>
      <c r="D53" s="156">
        <v>2.4942596847006699</v>
      </c>
    </row>
    <row r="54" spans="1:4" x14ac:dyDescent="0.2">
      <c r="A54" s="149" t="s">
        <v>160</v>
      </c>
      <c r="B54" s="149" t="s">
        <v>135</v>
      </c>
      <c r="C54" s="156">
        <v>1.644615256517</v>
      </c>
      <c r="D54" s="156">
        <v>2.3194463930659199</v>
      </c>
    </row>
    <row r="55" spans="1:4" x14ac:dyDescent="0.2">
      <c r="A55" s="149" t="s">
        <v>129</v>
      </c>
      <c r="B55" s="149" t="s">
        <v>136</v>
      </c>
      <c r="C55" s="156">
        <v>2.3254585106580001</v>
      </c>
      <c r="D55" s="156">
        <v>1.8421264591825</v>
      </c>
    </row>
    <row r="56" spans="1:4" x14ac:dyDescent="0.2">
      <c r="A56" s="149" t="s">
        <v>129</v>
      </c>
      <c r="B56" s="149" t="s">
        <v>137</v>
      </c>
      <c r="C56" s="156">
        <v>6.4752529276180004</v>
      </c>
      <c r="D56" s="156">
        <v>2.1255301192761702</v>
      </c>
    </row>
    <row r="57" spans="1:4" x14ac:dyDescent="0.2">
      <c r="A57" s="149" t="s">
        <v>129</v>
      </c>
      <c r="B57" s="149" t="s">
        <v>138</v>
      </c>
      <c r="C57" s="156">
        <v>-3.6509933280450002</v>
      </c>
      <c r="D57" s="156">
        <v>1.17639213287558</v>
      </c>
    </row>
    <row r="58" spans="1:4" x14ac:dyDescent="0.2">
      <c r="A58" s="149" t="s">
        <v>129</v>
      </c>
      <c r="B58" s="149" t="s">
        <v>139</v>
      </c>
      <c r="C58" s="156">
        <v>3.4801253203579998</v>
      </c>
      <c r="D58" s="156">
        <v>1.1435227411956701</v>
      </c>
    </row>
    <row r="59" spans="1:4" x14ac:dyDescent="0.2">
      <c r="A59" s="149" t="s">
        <v>129</v>
      </c>
      <c r="B59" s="149" t="s">
        <v>140</v>
      </c>
      <c r="C59" s="156">
        <v>3.9014267750010001</v>
      </c>
      <c r="D59" s="156">
        <v>1.1401038768740801</v>
      </c>
    </row>
    <row r="60" spans="1:4" x14ac:dyDescent="0.2">
      <c r="A60" s="149" t="s">
        <v>129</v>
      </c>
      <c r="B60" s="149" t="s">
        <v>141</v>
      </c>
      <c r="C60" s="156">
        <v>2.509644442975</v>
      </c>
      <c r="D60" s="156">
        <v>1.6993616802293301</v>
      </c>
    </row>
    <row r="61" spans="1:4" x14ac:dyDescent="0.2">
      <c r="A61" s="149" t="s">
        <v>129</v>
      </c>
      <c r="B61" s="149" t="s">
        <v>142</v>
      </c>
      <c r="C61" s="156">
        <v>3.2098203767840001</v>
      </c>
      <c r="D61" s="156">
        <v>1.9692655282376701</v>
      </c>
    </row>
    <row r="62" spans="1:4" x14ac:dyDescent="0.2">
      <c r="A62" s="149" t="s">
        <v>129</v>
      </c>
      <c r="B62" s="149" t="s">
        <v>143</v>
      </c>
      <c r="C62" s="156">
        <v>3.949343933507</v>
      </c>
      <c r="D62" s="156">
        <v>2.57134079234058</v>
      </c>
    </row>
    <row r="63" spans="1:4" x14ac:dyDescent="0.2">
      <c r="A63" s="149" t="s">
        <v>129</v>
      </c>
      <c r="B63" s="149" t="s">
        <v>144</v>
      </c>
      <c r="C63" s="156">
        <v>-0.94467099211100003</v>
      </c>
      <c r="D63" s="156">
        <v>2.3750837392443298</v>
      </c>
    </row>
    <row r="64" spans="1:4" x14ac:dyDescent="0.2">
      <c r="A64" s="149" t="s">
        <v>129</v>
      </c>
      <c r="B64" s="149" t="s">
        <v>145</v>
      </c>
      <c r="C64" s="156">
        <v>1.6228886512180001</v>
      </c>
      <c r="D64" s="156">
        <v>2.1921709969025001</v>
      </c>
    </row>
    <row r="65" spans="1:4" x14ac:dyDescent="0.2">
      <c r="A65" s="149" t="s">
        <v>129</v>
      </c>
      <c r="B65" s="149" t="s">
        <v>146</v>
      </c>
      <c r="C65" s="156">
        <v>5.08611651964</v>
      </c>
      <c r="D65" s="156">
        <v>2.4674190328433299</v>
      </c>
    </row>
    <row r="66" spans="1:4" x14ac:dyDescent="0.2">
      <c r="A66" s="149" t="s">
        <v>134</v>
      </c>
      <c r="B66" s="149" t="s">
        <v>135</v>
      </c>
      <c r="C66" s="156">
        <v>4.7931075915359997</v>
      </c>
      <c r="D66" s="156">
        <v>2.7297933940949202</v>
      </c>
    </row>
    <row r="67" spans="1:4" x14ac:dyDescent="0.2">
      <c r="A67" s="149" t="s">
        <v>129</v>
      </c>
      <c r="B67" s="149" t="s">
        <v>136</v>
      </c>
      <c r="C67" s="156">
        <v>1.699610306773</v>
      </c>
      <c r="D67" s="156">
        <v>2.6776393771045002</v>
      </c>
    </row>
    <row r="68" spans="1:4" x14ac:dyDescent="0.2">
      <c r="A68" s="149" t="s">
        <v>129</v>
      </c>
      <c r="B68" s="149" t="s">
        <v>137</v>
      </c>
      <c r="C68" s="156">
        <v>0.82179124190099995</v>
      </c>
      <c r="D68" s="156">
        <v>2.2065175699614201</v>
      </c>
    </row>
    <row r="69" spans="1:4" x14ac:dyDescent="0.2">
      <c r="A69" s="149" t="s">
        <v>129</v>
      </c>
      <c r="B69" s="149" t="s">
        <v>138</v>
      </c>
      <c r="C69" s="156">
        <v>5.6437028697749998</v>
      </c>
      <c r="D69" s="156">
        <v>2.98107558644642</v>
      </c>
    </row>
    <row r="70" spans="1:4" x14ac:dyDescent="0.2">
      <c r="A70" s="149" t="s">
        <v>129</v>
      </c>
      <c r="B70" s="149" t="s">
        <v>139</v>
      </c>
      <c r="C70" s="156">
        <v>-4.8953886172E-2</v>
      </c>
      <c r="D70" s="156">
        <v>2.6869856525689202</v>
      </c>
    </row>
    <row r="71" spans="1:4" x14ac:dyDescent="0.2">
      <c r="A71" s="149" t="s">
        <v>129</v>
      </c>
      <c r="B71" s="149" t="s">
        <v>140</v>
      </c>
      <c r="C71" s="156">
        <v>-0.489071950348</v>
      </c>
      <c r="D71" s="156">
        <v>2.3211107587898301</v>
      </c>
    </row>
    <row r="72" spans="1:4" x14ac:dyDescent="0.2">
      <c r="A72" s="149" t="s">
        <v>129</v>
      </c>
      <c r="B72" s="149" t="s">
        <v>141</v>
      </c>
      <c r="C72" s="156">
        <v>3.5095860216210002</v>
      </c>
      <c r="D72" s="156">
        <v>2.404439223677</v>
      </c>
    </row>
    <row r="73" spans="1:4" x14ac:dyDescent="0.2">
      <c r="A73" s="149" t="s">
        <v>129</v>
      </c>
      <c r="B73" s="149" t="s">
        <v>142</v>
      </c>
      <c r="C73" s="156">
        <v>4.9495928726020004</v>
      </c>
      <c r="D73" s="156">
        <v>2.5494202649951698</v>
      </c>
    </row>
    <row r="74" spans="1:4" x14ac:dyDescent="0.2">
      <c r="A74" s="149" t="s">
        <v>129</v>
      </c>
      <c r="B74" s="149" t="s">
        <v>143</v>
      </c>
      <c r="C74" s="156">
        <v>-1.3722103092239999</v>
      </c>
      <c r="D74" s="156">
        <v>2.1059574114342499</v>
      </c>
    </row>
    <row r="75" spans="1:4" x14ac:dyDescent="0.2">
      <c r="A75" s="149" t="s">
        <v>129</v>
      </c>
      <c r="B75" s="149" t="s">
        <v>144</v>
      </c>
      <c r="C75" s="156">
        <v>7.8823471116589996</v>
      </c>
      <c r="D75" s="156">
        <v>2.84154225341508</v>
      </c>
    </row>
    <row r="76" spans="1:4" x14ac:dyDescent="0.2">
      <c r="A76" s="149" t="s">
        <v>129</v>
      </c>
      <c r="B76" s="149" t="s">
        <v>145</v>
      </c>
      <c r="C76" s="156">
        <v>2.2676807550550002</v>
      </c>
      <c r="D76" s="156">
        <v>2.8952749287348301</v>
      </c>
    </row>
    <row r="77" spans="1:4" x14ac:dyDescent="0.2">
      <c r="A77" s="149" t="s">
        <v>129</v>
      </c>
      <c r="B77" s="149" t="s">
        <v>146</v>
      </c>
      <c r="C77" s="156">
        <v>0.114042629341</v>
      </c>
      <c r="D77" s="156">
        <v>2.48093543787658</v>
      </c>
    </row>
    <row r="78" spans="1:4" x14ac:dyDescent="0.2">
      <c r="A78" s="149" t="s">
        <v>147</v>
      </c>
      <c r="B78" s="149" t="s">
        <v>135</v>
      </c>
      <c r="C78" s="156">
        <v>-1.0996351954E-2</v>
      </c>
      <c r="D78" s="156">
        <v>2.0805934425857502</v>
      </c>
    </row>
    <row r="79" spans="1:4" x14ac:dyDescent="0.2">
      <c r="A79" s="149" t="s">
        <v>129</v>
      </c>
      <c r="B79" s="149" t="s">
        <v>136</v>
      </c>
      <c r="C79" s="156">
        <v>0.90285743161800003</v>
      </c>
      <c r="D79" s="156">
        <v>2.0141973696561699</v>
      </c>
    </row>
    <row r="80" spans="1:4" x14ac:dyDescent="0.2">
      <c r="A80" s="149" t="s">
        <v>129</v>
      </c>
      <c r="B80" s="149" t="s">
        <v>137</v>
      </c>
      <c r="C80" s="156">
        <v>3.6937697987679998</v>
      </c>
      <c r="D80" s="156">
        <v>2.2535289160617502</v>
      </c>
    </row>
    <row r="81" spans="1:4" x14ac:dyDescent="0.2">
      <c r="A81" s="149" t="s">
        <v>129</v>
      </c>
      <c r="B81" s="149" t="s">
        <v>138</v>
      </c>
      <c r="C81" s="156">
        <v>1.0514171498410001</v>
      </c>
      <c r="D81" s="156">
        <v>1.8708384394005799</v>
      </c>
    </row>
    <row r="82" spans="1:4" x14ac:dyDescent="0.2">
      <c r="A82" s="149" t="s">
        <v>129</v>
      </c>
      <c r="B82" s="149" t="s">
        <v>139</v>
      </c>
      <c r="C82" s="156">
        <v>0.71686857445300001</v>
      </c>
      <c r="D82" s="156">
        <v>1.9346569777860001</v>
      </c>
    </row>
    <row r="83" spans="1:4" x14ac:dyDescent="0.2">
      <c r="A83" s="149" t="s">
        <v>129</v>
      </c>
      <c r="B83" s="149" t="s">
        <v>140</v>
      </c>
      <c r="C83" s="156">
        <v>-0.52818895162799995</v>
      </c>
      <c r="D83" s="156">
        <v>1.9313972276793301</v>
      </c>
    </row>
    <row r="84" spans="1:4" x14ac:dyDescent="0.2">
      <c r="A84" s="149" t="s">
        <v>129</v>
      </c>
      <c r="B84" s="149" t="s">
        <v>141</v>
      </c>
      <c r="C84" s="156">
        <v>-0.48978351693099997</v>
      </c>
      <c r="D84" s="156">
        <v>1.5981164327999999</v>
      </c>
    </row>
    <row r="85" spans="1:4" x14ac:dyDescent="0.2">
      <c r="A85" s="149" t="s">
        <v>129</v>
      </c>
      <c r="B85" s="149" t="s">
        <v>142</v>
      </c>
      <c r="C85" s="156">
        <v>-1.5409900725450001</v>
      </c>
      <c r="D85" s="156">
        <v>1.05723452070442</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FF0000"/>
  </sheetPr>
  <dimension ref="A1:I38"/>
  <sheetViews>
    <sheetView workbookViewId="0"/>
  </sheetViews>
  <sheetFormatPr baseColWidth="10" defaultColWidth="9.140625" defaultRowHeight="12.75" x14ac:dyDescent="0.2"/>
  <cols>
    <col min="1" max="16384" width="9.140625" style="149"/>
  </cols>
  <sheetData>
    <row r="1" spans="1:9" ht="15" x14ac:dyDescent="0.25">
      <c r="A1" s="149" t="s">
        <v>1194</v>
      </c>
      <c r="H1" s="330" t="s">
        <v>133</v>
      </c>
      <c r="I1" s="330"/>
    </row>
    <row r="2" spans="1:9" x14ac:dyDescent="0.2">
      <c r="A2" s="149" t="s">
        <v>130</v>
      </c>
    </row>
    <row r="3" spans="1:9" x14ac:dyDescent="0.2">
      <c r="A3" s="278"/>
    </row>
    <row r="5" spans="1:9" x14ac:dyDescent="0.2">
      <c r="A5" s="149" t="s">
        <v>209</v>
      </c>
      <c r="B5" s="149" t="s">
        <v>172</v>
      </c>
    </row>
    <row r="6" spans="1:9" x14ac:dyDescent="0.2">
      <c r="A6" s="149" t="s">
        <v>113</v>
      </c>
      <c r="B6" s="155">
        <v>-13.322482693764</v>
      </c>
    </row>
    <row r="7" spans="1:9" x14ac:dyDescent="0.2">
      <c r="A7" s="149" t="s">
        <v>93</v>
      </c>
      <c r="B7" s="155">
        <v>-10.947853642084</v>
      </c>
    </row>
    <row r="8" spans="1:9" x14ac:dyDescent="0.2">
      <c r="A8" s="149" t="s">
        <v>95</v>
      </c>
      <c r="B8" s="155">
        <v>-10.763934940686999</v>
      </c>
    </row>
    <row r="9" spans="1:9" x14ac:dyDescent="0.2">
      <c r="A9" s="149" t="s">
        <v>91</v>
      </c>
      <c r="B9" s="155">
        <v>-10.253980319483</v>
      </c>
    </row>
    <row r="10" spans="1:9" x14ac:dyDescent="0.2">
      <c r="A10" s="149" t="s">
        <v>96</v>
      </c>
      <c r="B10" s="155">
        <v>-7.667932237714</v>
      </c>
    </row>
    <row r="11" spans="1:9" x14ac:dyDescent="0.2">
      <c r="A11" s="149" t="s">
        <v>107</v>
      </c>
      <c r="B11" s="155">
        <v>-7.0678138126189998</v>
      </c>
    </row>
    <row r="12" spans="1:9" x14ac:dyDescent="0.2">
      <c r="A12" s="149" t="s">
        <v>126</v>
      </c>
      <c r="B12" s="155">
        <v>-6.0211322068089999</v>
      </c>
    </row>
    <row r="13" spans="1:9" x14ac:dyDescent="0.2">
      <c r="A13" s="149" t="s">
        <v>111</v>
      </c>
      <c r="B13" s="155">
        <v>-5.7225484977200001</v>
      </c>
    </row>
    <row r="14" spans="1:9" x14ac:dyDescent="0.2">
      <c r="A14" s="149" t="s">
        <v>110</v>
      </c>
      <c r="B14" s="155">
        <v>-5.0201779394960004</v>
      </c>
    </row>
    <row r="15" spans="1:9" x14ac:dyDescent="0.2">
      <c r="A15" s="149" t="s">
        <v>102</v>
      </c>
      <c r="B15" s="155">
        <v>-4.9880906157510001</v>
      </c>
    </row>
    <row r="16" spans="1:9" x14ac:dyDescent="0.2">
      <c r="A16" s="149" t="s">
        <v>120</v>
      </c>
      <c r="B16" s="155">
        <v>-3.8871957912589998</v>
      </c>
    </row>
    <row r="17" spans="1:2" x14ac:dyDescent="0.2">
      <c r="A17" s="149" t="s">
        <v>99</v>
      </c>
      <c r="B17" s="155">
        <v>-3.4036371000019998</v>
      </c>
    </row>
    <row r="18" spans="1:2" x14ac:dyDescent="0.2">
      <c r="A18" s="149" t="s">
        <v>105</v>
      </c>
      <c r="B18" s="155">
        <v>-3.325252607301</v>
      </c>
    </row>
    <row r="19" spans="1:2" x14ac:dyDescent="0.2">
      <c r="A19" s="149" t="s">
        <v>124</v>
      </c>
      <c r="B19" s="155">
        <v>-2.6029671781660002</v>
      </c>
    </row>
    <row r="20" spans="1:2" x14ac:dyDescent="0.2">
      <c r="A20" s="149" t="s">
        <v>101</v>
      </c>
      <c r="B20" s="155">
        <v>-1.5409900725450001</v>
      </c>
    </row>
    <row r="21" spans="1:2" x14ac:dyDescent="0.2">
      <c r="A21" s="149" t="s">
        <v>123</v>
      </c>
      <c r="B21" s="155">
        <v>-1.2998456249820001</v>
      </c>
    </row>
    <row r="22" spans="1:2" x14ac:dyDescent="0.2">
      <c r="A22" s="149" t="s">
        <v>92</v>
      </c>
      <c r="B22" s="155">
        <v>-1.2596277706729999</v>
      </c>
    </row>
    <row r="23" spans="1:2" x14ac:dyDescent="0.2">
      <c r="A23" s="149" t="s">
        <v>97</v>
      </c>
      <c r="B23" s="155">
        <v>-1.0140607394800001</v>
      </c>
    </row>
    <row r="24" spans="1:2" x14ac:dyDescent="0.2">
      <c r="A24" s="149" t="s">
        <v>98</v>
      </c>
      <c r="B24" s="155">
        <v>-0.219942477247</v>
      </c>
    </row>
    <row r="25" spans="1:2" x14ac:dyDescent="0.2">
      <c r="A25" s="149" t="s">
        <v>119</v>
      </c>
      <c r="B25" s="155">
        <v>0.32501595910699999</v>
      </c>
    </row>
    <row r="26" spans="1:2" x14ac:dyDescent="0.2">
      <c r="A26" s="149" t="s">
        <v>94</v>
      </c>
      <c r="B26" s="155">
        <v>1.1269810695439999</v>
      </c>
    </row>
    <row r="27" spans="1:2" x14ac:dyDescent="0.2">
      <c r="A27" s="149" t="s">
        <v>125</v>
      </c>
      <c r="B27" s="155">
        <v>1.6590764301250001</v>
      </c>
    </row>
    <row r="28" spans="1:2" x14ac:dyDescent="0.2">
      <c r="A28" s="149" t="s">
        <v>106</v>
      </c>
      <c r="B28" s="155">
        <v>2.2744651417430002</v>
      </c>
    </row>
    <row r="29" spans="1:2" x14ac:dyDescent="0.2">
      <c r="A29" s="149" t="s">
        <v>115</v>
      </c>
      <c r="B29" s="155">
        <v>2.4298809805460002</v>
      </c>
    </row>
    <row r="30" spans="1:2" x14ac:dyDescent="0.2">
      <c r="A30" s="149" t="s">
        <v>103</v>
      </c>
      <c r="B30" s="155">
        <v>3.0361898907609999</v>
      </c>
    </row>
    <row r="31" spans="1:2" x14ac:dyDescent="0.2">
      <c r="A31" s="149" t="s">
        <v>118</v>
      </c>
      <c r="B31" s="155">
        <v>3.1895309116170001</v>
      </c>
    </row>
    <row r="32" spans="1:2" x14ac:dyDescent="0.2">
      <c r="A32" s="149" t="s">
        <v>109</v>
      </c>
      <c r="B32" s="155">
        <v>4.2678740097550003</v>
      </c>
    </row>
    <row r="33" spans="1:2" x14ac:dyDescent="0.2">
      <c r="A33" s="149" t="s">
        <v>122</v>
      </c>
      <c r="B33" s="155">
        <v>4.8037509082309997</v>
      </c>
    </row>
    <row r="34" spans="1:2" x14ac:dyDescent="0.2">
      <c r="A34" s="149" t="s">
        <v>116</v>
      </c>
      <c r="B34" s="155">
        <v>6.6069991974339999</v>
      </c>
    </row>
    <row r="35" spans="1:2" x14ac:dyDescent="0.2">
      <c r="A35" s="149" t="s">
        <v>108</v>
      </c>
      <c r="B35" s="155">
        <v>6.7764720042129998</v>
      </c>
    </row>
    <row r="36" spans="1:2" x14ac:dyDescent="0.2">
      <c r="A36" s="149" t="s">
        <v>100</v>
      </c>
      <c r="B36" s="155">
        <v>7.1066296951450001</v>
      </c>
    </row>
    <row r="37" spans="1:2" x14ac:dyDescent="0.2">
      <c r="A37" s="149" t="s">
        <v>114</v>
      </c>
      <c r="B37" s="155">
        <v>18.737413372799001</v>
      </c>
    </row>
    <row r="38" spans="1:2" x14ac:dyDescent="0.2">
      <c r="A38" s="149" t="s">
        <v>117</v>
      </c>
      <c r="B38" s="155">
        <v>19.550949327074001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FF0000"/>
  </sheetPr>
  <dimension ref="A1:I8"/>
  <sheetViews>
    <sheetView workbookViewId="0">
      <selection activeCell="D12" sqref="D11:E12"/>
    </sheetView>
  </sheetViews>
  <sheetFormatPr baseColWidth="10" defaultColWidth="9.140625" defaultRowHeight="12.75" x14ac:dyDescent="0.2"/>
  <cols>
    <col min="1" max="16384" width="9.140625" style="149"/>
  </cols>
  <sheetData>
    <row r="1" spans="1:9" ht="15" x14ac:dyDescent="0.25">
      <c r="A1" s="149" t="s">
        <v>1195</v>
      </c>
      <c r="H1" s="330" t="s">
        <v>133</v>
      </c>
      <c r="I1" s="330"/>
    </row>
    <row r="2" spans="1:9" x14ac:dyDescent="0.2">
      <c r="A2" s="149" t="s">
        <v>130</v>
      </c>
    </row>
    <row r="3" spans="1:9" x14ac:dyDescent="0.2">
      <c r="A3" s="278"/>
    </row>
    <row r="5" spans="1:9" x14ac:dyDescent="0.2">
      <c r="A5" s="149" t="s">
        <v>604</v>
      </c>
      <c r="B5" s="149" t="s">
        <v>172</v>
      </c>
    </row>
    <row r="6" spans="1:9" x14ac:dyDescent="0.2">
      <c r="A6" s="149" t="s">
        <v>127</v>
      </c>
      <c r="B6" s="155">
        <v>-1.5</v>
      </c>
    </row>
    <row r="7" spans="1:9" x14ac:dyDescent="0.2">
      <c r="A7" s="149" t="s">
        <v>276</v>
      </c>
      <c r="B7" s="155">
        <v>-9.6999999999999993</v>
      </c>
    </row>
    <row r="8" spans="1:9" x14ac:dyDescent="0.2">
      <c r="A8" s="149" t="s">
        <v>605</v>
      </c>
      <c r="B8" s="155">
        <v>0.7</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I27"/>
  <sheetViews>
    <sheetView workbookViewId="0">
      <selection activeCell="A2" sqref="A2"/>
    </sheetView>
  </sheetViews>
  <sheetFormatPr baseColWidth="10" defaultColWidth="11.42578125" defaultRowHeight="12.75" x14ac:dyDescent="0.2"/>
  <cols>
    <col min="1" max="1" width="32.7109375" style="35" customWidth="1"/>
    <col min="2" max="16384" width="11.42578125" style="35"/>
  </cols>
  <sheetData>
    <row r="1" spans="1:9" ht="15" x14ac:dyDescent="0.25">
      <c r="A1" s="304" t="s">
        <v>1029</v>
      </c>
      <c r="H1" s="330" t="s">
        <v>133</v>
      </c>
      <c r="I1" s="330"/>
    </row>
    <row r="2" spans="1:9" x14ac:dyDescent="0.2">
      <c r="A2" s="34" t="s">
        <v>729</v>
      </c>
    </row>
    <row r="3" spans="1:9" x14ac:dyDescent="0.2">
      <c r="A3" s="304" t="s">
        <v>1013</v>
      </c>
    </row>
    <row r="4" spans="1:9" x14ac:dyDescent="0.2">
      <c r="A4" s="312" t="s">
        <v>1011</v>
      </c>
      <c r="B4" s="312" t="s">
        <v>730</v>
      </c>
      <c r="C4" s="312" t="s">
        <v>1012</v>
      </c>
      <c r="D4" s="312" t="s">
        <v>172</v>
      </c>
    </row>
    <row r="5" spans="1:9" x14ac:dyDescent="0.2">
      <c r="A5" s="4" t="s">
        <v>731</v>
      </c>
      <c r="B5" s="313">
        <v>14.625</v>
      </c>
      <c r="C5" s="313">
        <v>16</v>
      </c>
      <c r="D5" s="22">
        <v>9.4017094017094127E-2</v>
      </c>
    </row>
    <row r="6" spans="1:9" x14ac:dyDescent="0.2">
      <c r="A6" s="4" t="s">
        <v>177</v>
      </c>
      <c r="B6" s="313">
        <v>16.125</v>
      </c>
      <c r="C6" s="313">
        <v>17.5</v>
      </c>
      <c r="D6" s="22">
        <v>8.5271317829457294E-2</v>
      </c>
    </row>
    <row r="7" spans="1:9" x14ac:dyDescent="0.2">
      <c r="A7" s="4" t="s">
        <v>180</v>
      </c>
      <c r="B7" s="313">
        <v>42.5</v>
      </c>
      <c r="C7" s="313">
        <v>46</v>
      </c>
      <c r="D7" s="22">
        <v>8.2352941176470518E-2</v>
      </c>
    </row>
    <row r="8" spans="1:9" x14ac:dyDescent="0.2">
      <c r="A8" s="4" t="s">
        <v>184</v>
      </c>
      <c r="B8" s="313">
        <v>29.25</v>
      </c>
      <c r="C8" s="313">
        <v>31</v>
      </c>
      <c r="D8" s="22">
        <v>5.9829059829059839E-2</v>
      </c>
    </row>
    <row r="9" spans="1:9" x14ac:dyDescent="0.2">
      <c r="A9" s="4" t="s">
        <v>733</v>
      </c>
      <c r="B9" s="313">
        <v>38.25</v>
      </c>
      <c r="C9" s="313">
        <v>40</v>
      </c>
      <c r="D9" s="22">
        <v>4.5751633986928164E-2</v>
      </c>
    </row>
    <row r="10" spans="1:9" x14ac:dyDescent="0.2">
      <c r="A10" s="4" t="s">
        <v>732</v>
      </c>
      <c r="B10" s="313">
        <v>13.625</v>
      </c>
      <c r="C10" s="313">
        <v>14</v>
      </c>
      <c r="D10" s="22">
        <v>2.7522935779816571E-2</v>
      </c>
    </row>
    <row r="11" spans="1:9" x14ac:dyDescent="0.2">
      <c r="A11" s="4" t="s">
        <v>738</v>
      </c>
      <c r="B11" s="313">
        <v>5.4499999999999993</v>
      </c>
      <c r="C11" s="313">
        <v>5.6</v>
      </c>
      <c r="D11" s="22">
        <v>2.7522935779816571E-2</v>
      </c>
    </row>
    <row r="12" spans="1:9" x14ac:dyDescent="0.2">
      <c r="A12" s="4" t="s">
        <v>183</v>
      </c>
      <c r="B12" s="313">
        <v>18.625</v>
      </c>
      <c r="C12" s="313">
        <v>19</v>
      </c>
      <c r="D12" s="22">
        <v>2.0134228187919545E-2</v>
      </c>
    </row>
    <row r="13" spans="1:9" x14ac:dyDescent="0.2">
      <c r="A13" s="4" t="s">
        <v>179</v>
      </c>
      <c r="B13" s="313">
        <v>34.5</v>
      </c>
      <c r="C13" s="313">
        <v>35</v>
      </c>
      <c r="D13" s="22">
        <v>1.449275362318847E-2</v>
      </c>
    </row>
    <row r="14" spans="1:9" x14ac:dyDescent="0.2">
      <c r="A14" s="4" t="s">
        <v>736</v>
      </c>
      <c r="B14" s="313">
        <v>67.25</v>
      </c>
      <c r="C14" s="313">
        <v>68</v>
      </c>
      <c r="D14" s="22">
        <v>1.1152416356877248E-2</v>
      </c>
    </row>
    <row r="15" spans="1:9" x14ac:dyDescent="0.2">
      <c r="A15" s="4" t="s">
        <v>735</v>
      </c>
      <c r="B15" s="313">
        <v>13</v>
      </c>
      <c r="C15" s="313">
        <v>13</v>
      </c>
      <c r="D15" s="22">
        <v>0</v>
      </c>
    </row>
    <row r="16" spans="1:9" x14ac:dyDescent="0.2">
      <c r="A16" s="4" t="s">
        <v>181</v>
      </c>
      <c r="B16" s="313">
        <v>18</v>
      </c>
      <c r="C16" s="313">
        <v>18</v>
      </c>
      <c r="D16" s="22">
        <v>0</v>
      </c>
    </row>
    <row r="17" spans="1:4" x14ac:dyDescent="0.2">
      <c r="A17" s="4" t="s">
        <v>174</v>
      </c>
      <c r="B17" s="313">
        <v>28</v>
      </c>
      <c r="C17" s="313">
        <v>28</v>
      </c>
      <c r="D17" s="22">
        <v>0</v>
      </c>
    </row>
    <row r="18" spans="1:4" x14ac:dyDescent="0.2">
      <c r="A18" s="4" t="s">
        <v>178</v>
      </c>
      <c r="B18" s="313">
        <v>19</v>
      </c>
      <c r="C18" s="313">
        <v>19</v>
      </c>
      <c r="D18" s="22">
        <v>0</v>
      </c>
    </row>
    <row r="19" spans="1:4" x14ac:dyDescent="0.2">
      <c r="A19" s="4" t="s">
        <v>175</v>
      </c>
      <c r="B19" s="313">
        <v>18</v>
      </c>
      <c r="C19" s="313">
        <v>18</v>
      </c>
      <c r="D19" s="22">
        <v>0</v>
      </c>
    </row>
    <row r="20" spans="1:4" x14ac:dyDescent="0.2">
      <c r="A20" s="4" t="s">
        <v>176</v>
      </c>
      <c r="B20" s="313">
        <v>20</v>
      </c>
      <c r="C20" s="313">
        <v>20</v>
      </c>
      <c r="D20" s="22">
        <v>0</v>
      </c>
    </row>
    <row r="21" spans="1:4" x14ac:dyDescent="0.2">
      <c r="A21" s="4" t="s">
        <v>185</v>
      </c>
      <c r="B21" s="313">
        <v>20.75</v>
      </c>
      <c r="C21" s="313">
        <v>20</v>
      </c>
      <c r="D21" s="22">
        <v>-3.6144578313253017E-2</v>
      </c>
    </row>
    <row r="22" spans="1:4" x14ac:dyDescent="0.2">
      <c r="A22" s="4" t="s">
        <v>737</v>
      </c>
      <c r="B22" s="313">
        <v>19.75</v>
      </c>
      <c r="C22" s="313">
        <v>19</v>
      </c>
      <c r="D22" s="22">
        <v>-3.7974683544303778E-2</v>
      </c>
    </row>
    <row r="23" spans="1:4" x14ac:dyDescent="0.2">
      <c r="A23" s="4" t="s">
        <v>182</v>
      </c>
      <c r="B23" s="313">
        <v>20</v>
      </c>
      <c r="C23" s="313">
        <v>19</v>
      </c>
      <c r="D23" s="22">
        <v>-5.0000000000000044E-2</v>
      </c>
    </row>
    <row r="24" spans="1:4" x14ac:dyDescent="0.2">
      <c r="A24" s="4" t="s">
        <v>187</v>
      </c>
      <c r="B24" s="313">
        <v>19.75</v>
      </c>
      <c r="C24" s="313">
        <v>18.5</v>
      </c>
      <c r="D24" s="22">
        <v>-6.3291139240506333E-2</v>
      </c>
    </row>
    <row r="25" spans="1:4" x14ac:dyDescent="0.2">
      <c r="A25" s="4" t="s">
        <v>734</v>
      </c>
      <c r="B25" s="313">
        <v>22</v>
      </c>
      <c r="C25" s="313">
        <v>20</v>
      </c>
      <c r="D25" s="22">
        <v>-9.0909090909090939E-2</v>
      </c>
    </row>
    <row r="26" spans="1:4" x14ac:dyDescent="0.2">
      <c r="A26" s="4" t="s">
        <v>173</v>
      </c>
      <c r="B26" s="313">
        <v>17.75</v>
      </c>
      <c r="C26" s="313">
        <v>16</v>
      </c>
      <c r="D26" s="22">
        <v>-9.8591549295774628E-2</v>
      </c>
    </row>
    <row r="27" spans="1:4" x14ac:dyDescent="0.2">
      <c r="A27" s="4" t="s">
        <v>186</v>
      </c>
      <c r="B27" s="313">
        <v>20.75</v>
      </c>
      <c r="C27" s="313">
        <v>18</v>
      </c>
      <c r="D27" s="22">
        <v>-0.13253012048192769</v>
      </c>
    </row>
  </sheetData>
  <mergeCells count="1">
    <mergeCell ref="H1:I1"/>
  </mergeCells>
  <hyperlinks>
    <hyperlink ref="H1:I1" location="Index!A1" display="Regresar al Índice"/>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FF0000"/>
  </sheetPr>
  <dimension ref="A1:I85"/>
  <sheetViews>
    <sheetView workbookViewId="0">
      <selection activeCell="S11" sqref="S11"/>
    </sheetView>
  </sheetViews>
  <sheetFormatPr baseColWidth="10" defaultColWidth="9.140625" defaultRowHeight="12.75" x14ac:dyDescent="0.2"/>
  <cols>
    <col min="1" max="16384" width="9.140625" style="149"/>
  </cols>
  <sheetData>
    <row r="1" spans="1:9" ht="15" x14ac:dyDescent="0.25">
      <c r="A1" s="149" t="s">
        <v>1196</v>
      </c>
      <c r="H1" s="330" t="s">
        <v>133</v>
      </c>
      <c r="I1" s="330"/>
    </row>
    <row r="2" spans="1:9" x14ac:dyDescent="0.2">
      <c r="A2" s="149" t="s">
        <v>130</v>
      </c>
    </row>
    <row r="3" spans="1:9" x14ac:dyDescent="0.2">
      <c r="A3" s="278"/>
    </row>
    <row r="5" spans="1:9" x14ac:dyDescent="0.2">
      <c r="A5" s="149" t="s">
        <v>161</v>
      </c>
      <c r="B5" s="149" t="s">
        <v>148</v>
      </c>
      <c r="C5" s="149" t="s">
        <v>172</v>
      </c>
      <c r="D5" s="149" t="s">
        <v>603</v>
      </c>
    </row>
    <row r="6" spans="1:9" x14ac:dyDescent="0.2">
      <c r="A6" s="149" t="s">
        <v>156</v>
      </c>
      <c r="B6" s="149" t="s">
        <v>135</v>
      </c>
      <c r="C6" s="156">
        <v>-6.2944170055950002</v>
      </c>
      <c r="D6" s="156">
        <v>1.2792108601026699</v>
      </c>
    </row>
    <row r="7" spans="1:9" x14ac:dyDescent="0.2">
      <c r="A7" s="149" t="s">
        <v>129</v>
      </c>
      <c r="B7" s="149" t="s">
        <v>136</v>
      </c>
      <c r="C7" s="156">
        <v>10.632073589315</v>
      </c>
      <c r="D7" s="156">
        <v>1.8971777431685799</v>
      </c>
    </row>
    <row r="8" spans="1:9" x14ac:dyDescent="0.2">
      <c r="A8" s="149" t="s">
        <v>129</v>
      </c>
      <c r="B8" s="149" t="s">
        <v>137</v>
      </c>
      <c r="C8" s="156">
        <v>0.444000488134</v>
      </c>
      <c r="D8" s="156">
        <v>0.99119894072108305</v>
      </c>
    </row>
    <row r="9" spans="1:9" x14ac:dyDescent="0.2">
      <c r="A9" s="149" t="s">
        <v>129</v>
      </c>
      <c r="B9" s="149" t="s">
        <v>138</v>
      </c>
      <c r="C9" s="156">
        <v>5.59991270023</v>
      </c>
      <c r="D9" s="156">
        <v>1.8028163506239201</v>
      </c>
    </row>
    <row r="10" spans="1:9" x14ac:dyDescent="0.2">
      <c r="A10" s="149" t="s">
        <v>129</v>
      </c>
      <c r="B10" s="149" t="s">
        <v>139</v>
      </c>
      <c r="C10" s="156">
        <v>4.2976173611870001</v>
      </c>
      <c r="D10" s="156">
        <v>1.8151419288161701</v>
      </c>
    </row>
    <row r="11" spans="1:9" x14ac:dyDescent="0.2">
      <c r="A11" s="149" t="s">
        <v>129</v>
      </c>
      <c r="B11" s="149" t="s">
        <v>140</v>
      </c>
      <c r="C11" s="156">
        <v>-0.168636793369</v>
      </c>
      <c r="D11" s="156">
        <v>1.96114608728517</v>
      </c>
    </row>
    <row r="12" spans="1:9" x14ac:dyDescent="0.2">
      <c r="A12" s="149" t="s">
        <v>129</v>
      </c>
      <c r="B12" s="149" t="s">
        <v>141</v>
      </c>
      <c r="C12" s="156">
        <v>-11.099865069107</v>
      </c>
      <c r="D12" s="156">
        <v>0.29626843507933298</v>
      </c>
    </row>
    <row r="13" spans="1:9" x14ac:dyDescent="0.2">
      <c r="A13" s="149" t="s">
        <v>129</v>
      </c>
      <c r="B13" s="149" t="s">
        <v>142</v>
      </c>
      <c r="C13" s="156">
        <v>-4.2005143920199997</v>
      </c>
      <c r="D13" s="156">
        <v>-0.73673264573075004</v>
      </c>
    </row>
    <row r="14" spans="1:9" x14ac:dyDescent="0.2">
      <c r="A14" s="149" t="s">
        <v>129</v>
      </c>
      <c r="B14" s="149" t="s">
        <v>143</v>
      </c>
      <c r="C14" s="156">
        <v>-7.4874942157389999</v>
      </c>
      <c r="D14" s="156">
        <v>-2.0085030820850802</v>
      </c>
    </row>
    <row r="15" spans="1:9" x14ac:dyDescent="0.2">
      <c r="A15" s="149" t="s">
        <v>129</v>
      </c>
      <c r="B15" s="149" t="s">
        <v>144</v>
      </c>
      <c r="C15" s="156">
        <v>2.8819975858040001</v>
      </c>
      <c r="D15" s="156">
        <v>-1.4117265851945799</v>
      </c>
    </row>
    <row r="16" spans="1:9" x14ac:dyDescent="0.2">
      <c r="A16" s="149" t="s">
        <v>129</v>
      </c>
      <c r="B16" s="149" t="s">
        <v>145</v>
      </c>
      <c r="C16" s="156">
        <v>-4.3314786643899996</v>
      </c>
      <c r="D16" s="156">
        <v>-1.19206226372</v>
      </c>
    </row>
    <row r="17" spans="1:4" x14ac:dyDescent="0.2">
      <c r="A17" s="149" t="s">
        <v>129</v>
      </c>
      <c r="B17" s="149" t="s">
        <v>146</v>
      </c>
      <c r="C17" s="156">
        <v>3.8777112719000001E-2</v>
      </c>
      <c r="D17" s="156">
        <v>-0.80733560856925002</v>
      </c>
    </row>
    <row r="18" spans="1:4" x14ac:dyDescent="0.2">
      <c r="A18" s="149" t="s">
        <v>157</v>
      </c>
      <c r="B18" s="149" t="s">
        <v>135</v>
      </c>
      <c r="C18" s="156">
        <v>-9.9669238803260001</v>
      </c>
      <c r="D18" s="156">
        <v>-1.1133778481301699</v>
      </c>
    </row>
    <row r="19" spans="1:4" x14ac:dyDescent="0.2">
      <c r="A19" s="149" t="s">
        <v>129</v>
      </c>
      <c r="B19" s="149" t="s">
        <v>136</v>
      </c>
      <c r="C19" s="156">
        <v>-11.981569054327</v>
      </c>
      <c r="D19" s="156">
        <v>-2.9978480684336701</v>
      </c>
    </row>
    <row r="20" spans="1:4" x14ac:dyDescent="0.2">
      <c r="A20" s="149" t="s">
        <v>129</v>
      </c>
      <c r="B20" s="149" t="s">
        <v>137</v>
      </c>
      <c r="C20" s="156">
        <v>-1.3485009794859999</v>
      </c>
      <c r="D20" s="156">
        <v>-3.1472231907353301</v>
      </c>
    </row>
    <row r="21" spans="1:4" x14ac:dyDescent="0.2">
      <c r="A21" s="149" t="s">
        <v>129</v>
      </c>
      <c r="B21" s="149" t="s">
        <v>138</v>
      </c>
      <c r="C21" s="156">
        <v>-3.392095287938</v>
      </c>
      <c r="D21" s="156">
        <v>-3.8965571897493301</v>
      </c>
    </row>
    <row r="22" spans="1:4" x14ac:dyDescent="0.2">
      <c r="A22" s="149" t="s">
        <v>129</v>
      </c>
      <c r="B22" s="149" t="s">
        <v>139</v>
      </c>
      <c r="C22" s="156">
        <v>0.42152606882100002</v>
      </c>
      <c r="D22" s="156">
        <v>-4.2195647974465</v>
      </c>
    </row>
    <row r="23" spans="1:4" x14ac:dyDescent="0.2">
      <c r="A23" s="149" t="s">
        <v>129</v>
      </c>
      <c r="B23" s="149" t="s">
        <v>140</v>
      </c>
      <c r="C23" s="156">
        <v>3.1072095362160002</v>
      </c>
      <c r="D23" s="156">
        <v>-3.9465776033144202</v>
      </c>
    </row>
    <row r="24" spans="1:4" x14ac:dyDescent="0.2">
      <c r="A24" s="149" t="s">
        <v>129</v>
      </c>
      <c r="B24" s="149" t="s">
        <v>141</v>
      </c>
      <c r="C24" s="156">
        <v>-4.2179248428370002</v>
      </c>
      <c r="D24" s="156">
        <v>-3.3730825844585799</v>
      </c>
    </row>
    <row r="25" spans="1:4" x14ac:dyDescent="0.2">
      <c r="A25" s="149" t="s">
        <v>129</v>
      </c>
      <c r="B25" s="149" t="s">
        <v>142</v>
      </c>
      <c r="C25" s="156">
        <v>-1.488670537233</v>
      </c>
      <c r="D25" s="156">
        <v>-3.1470955965596699</v>
      </c>
    </row>
    <row r="26" spans="1:4" x14ac:dyDescent="0.2">
      <c r="A26" s="149" t="s">
        <v>129</v>
      </c>
      <c r="B26" s="149" t="s">
        <v>143</v>
      </c>
      <c r="C26" s="156">
        <v>-7.8894687884510004</v>
      </c>
      <c r="D26" s="156">
        <v>-3.1805934776189999</v>
      </c>
    </row>
    <row r="27" spans="1:4" x14ac:dyDescent="0.2">
      <c r="A27" s="149" t="s">
        <v>129</v>
      </c>
      <c r="B27" s="149" t="s">
        <v>144</v>
      </c>
      <c r="C27" s="156">
        <v>1.2075075278609999</v>
      </c>
      <c r="D27" s="156">
        <v>-3.32013431578092</v>
      </c>
    </row>
    <row r="28" spans="1:4" x14ac:dyDescent="0.2">
      <c r="A28" s="149" t="s">
        <v>129</v>
      </c>
      <c r="B28" s="149" t="s">
        <v>145</v>
      </c>
      <c r="C28" s="156">
        <v>-4.1861574156500003</v>
      </c>
      <c r="D28" s="156">
        <v>-3.3080242117192502</v>
      </c>
    </row>
    <row r="29" spans="1:4" x14ac:dyDescent="0.2">
      <c r="A29" s="149" t="s">
        <v>129</v>
      </c>
      <c r="B29" s="149" t="s">
        <v>146</v>
      </c>
      <c r="C29" s="156">
        <v>3.0680104488839999</v>
      </c>
      <c r="D29" s="156">
        <v>-3.0555881003721699</v>
      </c>
    </row>
    <row r="30" spans="1:4" x14ac:dyDescent="0.2">
      <c r="A30" s="149" t="s">
        <v>158</v>
      </c>
      <c r="B30" s="149" t="s">
        <v>135</v>
      </c>
      <c r="C30" s="156">
        <v>8.3231055900540003</v>
      </c>
      <c r="D30" s="156">
        <v>-1.5314189778405001</v>
      </c>
    </row>
    <row r="31" spans="1:4" x14ac:dyDescent="0.2">
      <c r="A31" s="149" t="s">
        <v>129</v>
      </c>
      <c r="B31" s="149" t="s">
        <v>136</v>
      </c>
      <c r="C31" s="156">
        <v>-3.8202448328359999</v>
      </c>
      <c r="D31" s="156">
        <v>-0.85130862604958302</v>
      </c>
    </row>
    <row r="32" spans="1:4" x14ac:dyDescent="0.2">
      <c r="A32" s="149" t="s">
        <v>129</v>
      </c>
      <c r="B32" s="149" t="s">
        <v>137</v>
      </c>
      <c r="C32" s="156">
        <v>-0.766571730216</v>
      </c>
      <c r="D32" s="156">
        <v>-0.80281452194375003</v>
      </c>
    </row>
    <row r="33" spans="1:4" x14ac:dyDescent="0.2">
      <c r="A33" s="149" t="s">
        <v>129</v>
      </c>
      <c r="B33" s="149" t="s">
        <v>138</v>
      </c>
      <c r="C33" s="156">
        <v>6.3775452995500004</v>
      </c>
      <c r="D33" s="156">
        <v>1.132219368025E-2</v>
      </c>
    </row>
    <row r="34" spans="1:4" x14ac:dyDescent="0.2">
      <c r="A34" s="149" t="s">
        <v>129</v>
      </c>
      <c r="B34" s="149" t="s">
        <v>139</v>
      </c>
      <c r="C34" s="156">
        <v>6.3611525891619998</v>
      </c>
      <c r="D34" s="156">
        <v>0.50629107037533305</v>
      </c>
    </row>
    <row r="35" spans="1:4" x14ac:dyDescent="0.2">
      <c r="A35" s="149" t="s">
        <v>129</v>
      </c>
      <c r="B35" s="149" t="s">
        <v>140</v>
      </c>
      <c r="C35" s="156">
        <v>10.447398808201999</v>
      </c>
      <c r="D35" s="156">
        <v>1.1179735097075001</v>
      </c>
    </row>
    <row r="36" spans="1:4" x14ac:dyDescent="0.2">
      <c r="A36" s="149" t="s">
        <v>129</v>
      </c>
      <c r="B36" s="149" t="s">
        <v>141</v>
      </c>
      <c r="C36" s="156">
        <v>26.431484986731999</v>
      </c>
      <c r="D36" s="156">
        <v>3.6720909955049201</v>
      </c>
    </row>
    <row r="37" spans="1:4" x14ac:dyDescent="0.2">
      <c r="A37" s="149" t="s">
        <v>129</v>
      </c>
      <c r="B37" s="149" t="s">
        <v>142</v>
      </c>
      <c r="C37" s="156">
        <v>22.718139759797999</v>
      </c>
      <c r="D37" s="156">
        <v>5.6893251869241697</v>
      </c>
    </row>
    <row r="38" spans="1:4" x14ac:dyDescent="0.2">
      <c r="A38" s="149" t="s">
        <v>129</v>
      </c>
      <c r="B38" s="149" t="s">
        <v>143</v>
      </c>
      <c r="C38" s="156">
        <v>46.949283626204</v>
      </c>
      <c r="D38" s="156">
        <v>10.2592212214788</v>
      </c>
    </row>
    <row r="39" spans="1:4" x14ac:dyDescent="0.2">
      <c r="A39" s="149" t="s">
        <v>129</v>
      </c>
      <c r="B39" s="149" t="s">
        <v>144</v>
      </c>
      <c r="C39" s="156">
        <v>-1.9692138907009999</v>
      </c>
      <c r="D39" s="156">
        <v>9.9944944365985808</v>
      </c>
    </row>
    <row r="40" spans="1:4" x14ac:dyDescent="0.2">
      <c r="A40" s="149" t="s">
        <v>129</v>
      </c>
      <c r="B40" s="149" t="s">
        <v>145</v>
      </c>
      <c r="C40" s="156">
        <v>5.2421483650690002</v>
      </c>
      <c r="D40" s="156">
        <v>10.780186584991799</v>
      </c>
    </row>
    <row r="41" spans="1:4" x14ac:dyDescent="0.2">
      <c r="A41" s="149" t="s">
        <v>129</v>
      </c>
      <c r="B41" s="149" t="s">
        <v>146</v>
      </c>
      <c r="C41" s="156">
        <v>3.7127278164659998</v>
      </c>
      <c r="D41" s="156">
        <v>10.833913032290299</v>
      </c>
    </row>
    <row r="42" spans="1:4" x14ac:dyDescent="0.2">
      <c r="A42" s="149" t="s">
        <v>159</v>
      </c>
      <c r="B42" s="149" t="s">
        <v>135</v>
      </c>
      <c r="C42" s="156">
        <v>16.404465171287999</v>
      </c>
      <c r="D42" s="156">
        <v>11.5073596640598</v>
      </c>
    </row>
    <row r="43" spans="1:4" x14ac:dyDescent="0.2">
      <c r="A43" s="149" t="s">
        <v>129</v>
      </c>
      <c r="B43" s="149" t="s">
        <v>136</v>
      </c>
      <c r="C43" s="156">
        <v>16.170678231686001</v>
      </c>
      <c r="D43" s="156">
        <v>13.1732699194367</v>
      </c>
    </row>
    <row r="44" spans="1:4" x14ac:dyDescent="0.2">
      <c r="A44" s="149" t="s">
        <v>129</v>
      </c>
      <c r="B44" s="149" t="s">
        <v>137</v>
      </c>
      <c r="C44" s="156">
        <v>9.4544960667140003</v>
      </c>
      <c r="D44" s="156">
        <v>14.0250255691808</v>
      </c>
    </row>
    <row r="45" spans="1:4" x14ac:dyDescent="0.2">
      <c r="A45" s="149" t="s">
        <v>129</v>
      </c>
      <c r="B45" s="149" t="s">
        <v>138</v>
      </c>
      <c r="C45" s="156">
        <v>6.0952119783979999</v>
      </c>
      <c r="D45" s="156">
        <v>14.001497792418199</v>
      </c>
    </row>
    <row r="46" spans="1:4" x14ac:dyDescent="0.2">
      <c r="A46" s="149" t="s">
        <v>129</v>
      </c>
      <c r="B46" s="149" t="s">
        <v>139</v>
      </c>
      <c r="C46" s="156">
        <v>4.505249736483</v>
      </c>
      <c r="D46" s="156">
        <v>13.8468392213616</v>
      </c>
    </row>
    <row r="47" spans="1:4" x14ac:dyDescent="0.2">
      <c r="A47" s="149" t="s">
        <v>129</v>
      </c>
      <c r="B47" s="149" t="s">
        <v>140</v>
      </c>
      <c r="C47" s="156">
        <v>1.6232909999439999</v>
      </c>
      <c r="D47" s="156">
        <v>13.1114969040067</v>
      </c>
    </row>
    <row r="48" spans="1:4" x14ac:dyDescent="0.2">
      <c r="A48" s="149" t="s">
        <v>129</v>
      </c>
      <c r="B48" s="149" t="s">
        <v>141</v>
      </c>
      <c r="C48" s="156">
        <v>-16.993524083493998</v>
      </c>
      <c r="D48" s="156">
        <v>9.4927461481545805</v>
      </c>
    </row>
    <row r="49" spans="1:4" x14ac:dyDescent="0.2">
      <c r="A49" s="149" t="s">
        <v>129</v>
      </c>
      <c r="B49" s="149" t="s">
        <v>142</v>
      </c>
      <c r="C49" s="156">
        <v>-11.24294886319</v>
      </c>
      <c r="D49" s="156">
        <v>6.6626554295722498</v>
      </c>
    </row>
    <row r="50" spans="1:4" x14ac:dyDescent="0.2">
      <c r="A50" s="149" t="s">
        <v>129</v>
      </c>
      <c r="B50" s="149" t="s">
        <v>143</v>
      </c>
      <c r="C50" s="156">
        <v>-16.219649264447</v>
      </c>
      <c r="D50" s="156">
        <v>1.3985776886846699</v>
      </c>
    </row>
    <row r="51" spans="1:4" x14ac:dyDescent="0.2">
      <c r="A51" s="149" t="s">
        <v>129</v>
      </c>
      <c r="B51" s="149" t="s">
        <v>144</v>
      </c>
      <c r="C51" s="156">
        <v>11.195069757256</v>
      </c>
      <c r="D51" s="156">
        <v>2.4956013260144201</v>
      </c>
    </row>
    <row r="52" spans="1:4" x14ac:dyDescent="0.2">
      <c r="A52" s="149" t="s">
        <v>129</v>
      </c>
      <c r="B52" s="149" t="s">
        <v>145</v>
      </c>
      <c r="C52" s="156">
        <v>15.476945371974001</v>
      </c>
      <c r="D52" s="156">
        <v>3.3485010765898302</v>
      </c>
    </row>
    <row r="53" spans="1:4" x14ac:dyDescent="0.2">
      <c r="A53" s="149" t="s">
        <v>129</v>
      </c>
      <c r="B53" s="149" t="s">
        <v>146</v>
      </c>
      <c r="C53" s="156">
        <v>3.1672989457299998</v>
      </c>
      <c r="D53" s="156">
        <v>3.3030486706951701</v>
      </c>
    </row>
    <row r="54" spans="1:4" x14ac:dyDescent="0.2">
      <c r="A54" s="149" t="s">
        <v>160</v>
      </c>
      <c r="B54" s="149" t="s">
        <v>135</v>
      </c>
      <c r="C54" s="156">
        <v>5.8507191722309999</v>
      </c>
      <c r="D54" s="156">
        <v>2.4235698374404202</v>
      </c>
    </row>
    <row r="55" spans="1:4" x14ac:dyDescent="0.2">
      <c r="A55" s="149" t="s">
        <v>129</v>
      </c>
      <c r="B55" s="149" t="s">
        <v>136</v>
      </c>
      <c r="C55" s="156">
        <v>8.6872034342829991</v>
      </c>
      <c r="D55" s="156">
        <v>1.79994693765683</v>
      </c>
    </row>
    <row r="56" spans="1:4" x14ac:dyDescent="0.2">
      <c r="A56" s="149" t="s">
        <v>129</v>
      </c>
      <c r="B56" s="149" t="s">
        <v>137</v>
      </c>
      <c r="C56" s="156">
        <v>11.825143899874</v>
      </c>
      <c r="D56" s="156">
        <v>1.9975009237535</v>
      </c>
    </row>
    <row r="57" spans="1:4" x14ac:dyDescent="0.2">
      <c r="A57" s="149" t="s">
        <v>129</v>
      </c>
      <c r="B57" s="149" t="s">
        <v>138</v>
      </c>
      <c r="C57" s="156">
        <v>-4.2682207055720003</v>
      </c>
      <c r="D57" s="156">
        <v>1.13388153342267</v>
      </c>
    </row>
    <row r="58" spans="1:4" x14ac:dyDescent="0.2">
      <c r="A58" s="149" t="s">
        <v>129</v>
      </c>
      <c r="B58" s="149" t="s">
        <v>139</v>
      </c>
      <c r="C58" s="156">
        <v>6.5284602530039999</v>
      </c>
      <c r="D58" s="156">
        <v>1.3024824097994201</v>
      </c>
    </row>
    <row r="59" spans="1:4" x14ac:dyDescent="0.2">
      <c r="A59" s="149" t="s">
        <v>129</v>
      </c>
      <c r="B59" s="149" t="s">
        <v>140</v>
      </c>
      <c r="C59" s="156">
        <v>0.53574113670800005</v>
      </c>
      <c r="D59" s="156">
        <v>1.21185325452975</v>
      </c>
    </row>
    <row r="60" spans="1:4" x14ac:dyDescent="0.2">
      <c r="A60" s="149" t="s">
        <v>129</v>
      </c>
      <c r="B60" s="149" t="s">
        <v>141</v>
      </c>
      <c r="C60" s="156">
        <v>3.6324874966129999</v>
      </c>
      <c r="D60" s="156">
        <v>2.930687552872</v>
      </c>
    </row>
    <row r="61" spans="1:4" x14ac:dyDescent="0.2">
      <c r="A61" s="149" t="s">
        <v>129</v>
      </c>
      <c r="B61" s="149" t="s">
        <v>142</v>
      </c>
      <c r="C61" s="156">
        <v>-0.20645887134499999</v>
      </c>
      <c r="D61" s="156">
        <v>3.85039505219242</v>
      </c>
    </row>
    <row r="62" spans="1:4" x14ac:dyDescent="0.2">
      <c r="A62" s="149" t="s">
        <v>129</v>
      </c>
      <c r="B62" s="149" t="s">
        <v>143</v>
      </c>
      <c r="C62" s="156">
        <v>2.4465693734510001</v>
      </c>
      <c r="D62" s="156">
        <v>5.4059132720172496</v>
      </c>
    </row>
    <row r="63" spans="1:4" x14ac:dyDescent="0.2">
      <c r="A63" s="149" t="s">
        <v>129</v>
      </c>
      <c r="B63" s="149" t="s">
        <v>144</v>
      </c>
      <c r="C63" s="156">
        <v>-8.2960949138449998</v>
      </c>
      <c r="D63" s="156">
        <v>3.7816495494255</v>
      </c>
    </row>
    <row r="64" spans="1:4" x14ac:dyDescent="0.2">
      <c r="A64" s="149" t="s">
        <v>129</v>
      </c>
      <c r="B64" s="149" t="s">
        <v>145</v>
      </c>
      <c r="C64" s="156">
        <v>-5.0773252974150003</v>
      </c>
      <c r="D64" s="156">
        <v>2.0687936603097499</v>
      </c>
    </row>
    <row r="65" spans="1:4" x14ac:dyDescent="0.2">
      <c r="A65" s="149" t="s">
        <v>129</v>
      </c>
      <c r="B65" s="149" t="s">
        <v>146</v>
      </c>
      <c r="C65" s="156">
        <v>4.9942847802439996</v>
      </c>
      <c r="D65" s="156">
        <v>2.2210424798525801</v>
      </c>
    </row>
    <row r="66" spans="1:4" x14ac:dyDescent="0.2">
      <c r="A66" s="149" t="s">
        <v>134</v>
      </c>
      <c r="B66" s="149" t="s">
        <v>135</v>
      </c>
      <c r="C66" s="156">
        <v>2.1352239778489999</v>
      </c>
      <c r="D66" s="156">
        <v>1.91141788032075</v>
      </c>
    </row>
    <row r="67" spans="1:4" x14ac:dyDescent="0.2">
      <c r="A67" s="149" t="s">
        <v>129</v>
      </c>
      <c r="B67" s="149" t="s">
        <v>136</v>
      </c>
      <c r="C67" s="156">
        <v>-9.1533755447799994</v>
      </c>
      <c r="D67" s="156">
        <v>0.42470296539883301</v>
      </c>
    </row>
    <row r="68" spans="1:4" x14ac:dyDescent="0.2">
      <c r="A68" s="149" t="s">
        <v>129</v>
      </c>
      <c r="B68" s="149" t="s">
        <v>137</v>
      </c>
      <c r="C68" s="156">
        <v>-6.771972242346</v>
      </c>
      <c r="D68" s="156">
        <v>-1.1250567131195</v>
      </c>
    </row>
    <row r="69" spans="1:4" x14ac:dyDescent="0.2">
      <c r="A69" s="149" t="s">
        <v>129</v>
      </c>
      <c r="B69" s="149" t="s">
        <v>138</v>
      </c>
      <c r="C69" s="156">
        <v>-0.63127717271600003</v>
      </c>
      <c r="D69" s="156">
        <v>-0.82197808538149997</v>
      </c>
    </row>
    <row r="70" spans="1:4" x14ac:dyDescent="0.2">
      <c r="A70" s="149" t="s">
        <v>129</v>
      </c>
      <c r="B70" s="149" t="s">
        <v>139</v>
      </c>
      <c r="C70" s="156">
        <v>-14.806231856622</v>
      </c>
      <c r="D70" s="156">
        <v>-2.599869094517</v>
      </c>
    </row>
    <row r="71" spans="1:4" x14ac:dyDescent="0.2">
      <c r="A71" s="149" t="s">
        <v>129</v>
      </c>
      <c r="B71" s="149" t="s">
        <v>140</v>
      </c>
      <c r="C71" s="156">
        <v>-6.5011810073770002</v>
      </c>
      <c r="D71" s="156">
        <v>-3.1862792731907499</v>
      </c>
    </row>
    <row r="72" spans="1:4" x14ac:dyDescent="0.2">
      <c r="A72" s="149" t="s">
        <v>129</v>
      </c>
      <c r="B72" s="149" t="s">
        <v>141</v>
      </c>
      <c r="C72" s="156">
        <v>3.896997987292</v>
      </c>
      <c r="D72" s="156">
        <v>-3.16423673230083</v>
      </c>
    </row>
    <row r="73" spans="1:4" x14ac:dyDescent="0.2">
      <c r="A73" s="149" t="s">
        <v>129</v>
      </c>
      <c r="B73" s="149" t="s">
        <v>142</v>
      </c>
      <c r="C73" s="156">
        <v>7.3546598261540002</v>
      </c>
      <c r="D73" s="156">
        <v>-2.53414350750925</v>
      </c>
    </row>
    <row r="74" spans="1:4" x14ac:dyDescent="0.2">
      <c r="A74" s="149" t="s">
        <v>129</v>
      </c>
      <c r="B74" s="149" t="s">
        <v>143</v>
      </c>
      <c r="C74" s="156">
        <v>-5.3383036287110004</v>
      </c>
      <c r="D74" s="156">
        <v>-3.1828829243560799</v>
      </c>
    </row>
    <row r="75" spans="1:4" x14ac:dyDescent="0.2">
      <c r="A75" s="149" t="s">
        <v>129</v>
      </c>
      <c r="B75" s="149" t="s">
        <v>144</v>
      </c>
      <c r="C75" s="156">
        <v>16.203499036223999</v>
      </c>
      <c r="D75" s="156">
        <v>-1.1412500951836699</v>
      </c>
    </row>
    <row r="76" spans="1:4" x14ac:dyDescent="0.2">
      <c r="A76" s="149" t="s">
        <v>129</v>
      </c>
      <c r="B76" s="149" t="s">
        <v>145</v>
      </c>
      <c r="C76" s="156">
        <v>1.542380287511</v>
      </c>
      <c r="D76" s="156">
        <v>-0.58960796310649999</v>
      </c>
    </row>
    <row r="77" spans="1:4" x14ac:dyDescent="0.2">
      <c r="A77" s="149" t="s">
        <v>129</v>
      </c>
      <c r="B77" s="149" t="s">
        <v>146</v>
      </c>
      <c r="C77" s="156">
        <v>15.29776538632</v>
      </c>
      <c r="D77" s="156">
        <v>0.26901542073316698</v>
      </c>
    </row>
    <row r="78" spans="1:4" x14ac:dyDescent="0.2">
      <c r="A78" s="149" t="s">
        <v>147</v>
      </c>
      <c r="B78" s="149" t="s">
        <v>135</v>
      </c>
      <c r="C78" s="156">
        <v>10.559266202750001</v>
      </c>
      <c r="D78" s="156">
        <v>0.97101893947491702</v>
      </c>
    </row>
    <row r="79" spans="1:4" x14ac:dyDescent="0.2">
      <c r="A79" s="149" t="s">
        <v>129</v>
      </c>
      <c r="B79" s="149" t="s">
        <v>136</v>
      </c>
      <c r="C79" s="156">
        <v>17.266042296572</v>
      </c>
      <c r="D79" s="156">
        <v>3.1726370929209202</v>
      </c>
    </row>
    <row r="80" spans="1:4" x14ac:dyDescent="0.2">
      <c r="A80" s="149" t="s">
        <v>129</v>
      </c>
      <c r="B80" s="149" t="s">
        <v>137</v>
      </c>
      <c r="C80" s="156">
        <v>-0.57617877291800002</v>
      </c>
      <c r="D80" s="156">
        <v>3.68895321537325</v>
      </c>
    </row>
    <row r="81" spans="1:4" x14ac:dyDescent="0.2">
      <c r="A81" s="149" t="s">
        <v>129</v>
      </c>
      <c r="B81" s="149" t="s">
        <v>138</v>
      </c>
      <c r="C81" s="156">
        <v>4.8796396485029998</v>
      </c>
      <c r="D81" s="156">
        <v>4.1481962838081703</v>
      </c>
    </row>
    <row r="82" spans="1:4" x14ac:dyDescent="0.2">
      <c r="A82" s="149" t="s">
        <v>129</v>
      </c>
      <c r="B82" s="149" t="s">
        <v>139</v>
      </c>
      <c r="C82" s="156">
        <v>-9.2353420256749992</v>
      </c>
      <c r="D82" s="156">
        <v>4.6124371030537503</v>
      </c>
    </row>
    <row r="83" spans="1:4" x14ac:dyDescent="0.2">
      <c r="A83" s="149" t="s">
        <v>129</v>
      </c>
      <c r="B83" s="149" t="s">
        <v>140</v>
      </c>
      <c r="C83" s="156">
        <v>-5.1142307057860004</v>
      </c>
      <c r="D83" s="156">
        <v>4.728016294853</v>
      </c>
    </row>
    <row r="84" spans="1:4" x14ac:dyDescent="0.2">
      <c r="A84" s="149" t="s">
        <v>129</v>
      </c>
      <c r="B84" s="149" t="s">
        <v>141</v>
      </c>
      <c r="C84" s="156">
        <v>-7.2596985338889999</v>
      </c>
      <c r="D84" s="156">
        <v>3.7982915847545802</v>
      </c>
    </row>
    <row r="85" spans="1:4" x14ac:dyDescent="0.2">
      <c r="A85" s="149" t="s">
        <v>129</v>
      </c>
      <c r="B85" s="149" t="s">
        <v>142</v>
      </c>
      <c r="C85" s="156">
        <v>-9.7288035828560009</v>
      </c>
      <c r="D85" s="156">
        <v>2.3746696340037499</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FF0000"/>
  </sheetPr>
  <dimension ref="A1:I38"/>
  <sheetViews>
    <sheetView workbookViewId="0">
      <selection activeCell="D16" sqref="D16"/>
    </sheetView>
  </sheetViews>
  <sheetFormatPr baseColWidth="10" defaultColWidth="9.140625" defaultRowHeight="12.75" x14ac:dyDescent="0.2"/>
  <cols>
    <col min="1" max="16384" width="9.140625" style="149"/>
  </cols>
  <sheetData>
    <row r="1" spans="1:9" ht="15" x14ac:dyDescent="0.25">
      <c r="A1" s="149" t="s">
        <v>1209</v>
      </c>
      <c r="H1" s="330" t="s">
        <v>133</v>
      </c>
      <c r="I1" s="330"/>
    </row>
    <row r="2" spans="1:9" x14ac:dyDescent="0.2">
      <c r="A2" s="149" t="s">
        <v>130</v>
      </c>
    </row>
    <row r="3" spans="1:9" x14ac:dyDescent="0.2">
      <c r="A3" s="278"/>
    </row>
    <row r="5" spans="1:9" x14ac:dyDescent="0.2">
      <c r="A5" s="149" t="s">
        <v>209</v>
      </c>
      <c r="B5" s="149" t="s">
        <v>172</v>
      </c>
    </row>
    <row r="6" spans="1:9" x14ac:dyDescent="0.2">
      <c r="A6" s="149" t="s">
        <v>95</v>
      </c>
      <c r="B6" s="155">
        <v>-19.631714015225</v>
      </c>
    </row>
    <row r="7" spans="1:9" x14ac:dyDescent="0.2">
      <c r="A7" s="149" t="s">
        <v>93</v>
      </c>
      <c r="B7" s="155">
        <v>-18.981712193968001</v>
      </c>
    </row>
    <row r="8" spans="1:9" x14ac:dyDescent="0.2">
      <c r="A8" s="149" t="s">
        <v>113</v>
      </c>
      <c r="B8" s="155">
        <v>-16.693099146055999</v>
      </c>
    </row>
    <row r="9" spans="1:9" x14ac:dyDescent="0.2">
      <c r="A9" s="149" t="s">
        <v>100</v>
      </c>
      <c r="B9" s="155">
        <v>-13.970970240855999</v>
      </c>
    </row>
    <row r="10" spans="1:9" x14ac:dyDescent="0.2">
      <c r="A10" s="149" t="s">
        <v>99</v>
      </c>
      <c r="B10" s="155">
        <v>-13.937282606993</v>
      </c>
    </row>
    <row r="11" spans="1:9" x14ac:dyDescent="0.2">
      <c r="A11" s="149" t="s">
        <v>126</v>
      </c>
      <c r="B11" s="155">
        <v>-10.873087101988</v>
      </c>
    </row>
    <row r="12" spans="1:9" x14ac:dyDescent="0.2">
      <c r="A12" s="149" t="s">
        <v>109</v>
      </c>
      <c r="B12" s="155">
        <v>-10.416004940556</v>
      </c>
    </row>
    <row r="13" spans="1:9" x14ac:dyDescent="0.2">
      <c r="A13" s="149" t="s">
        <v>124</v>
      </c>
      <c r="B13" s="155">
        <v>-10.066619630351999</v>
      </c>
    </row>
    <row r="14" spans="1:9" x14ac:dyDescent="0.2">
      <c r="A14" s="149" t="s">
        <v>111</v>
      </c>
      <c r="B14" s="155">
        <v>-9.9887693406829996</v>
      </c>
    </row>
    <row r="15" spans="1:9" x14ac:dyDescent="0.2">
      <c r="A15" s="149" t="s">
        <v>101</v>
      </c>
      <c r="B15" s="155">
        <v>-9.7288035828560009</v>
      </c>
    </row>
    <row r="16" spans="1:9" x14ac:dyDescent="0.2">
      <c r="A16" s="149" t="s">
        <v>125</v>
      </c>
      <c r="B16" s="155">
        <v>-8.1461076059249997</v>
      </c>
    </row>
    <row r="17" spans="1:2" x14ac:dyDescent="0.2">
      <c r="A17" s="149" t="s">
        <v>120</v>
      </c>
      <c r="B17" s="155">
        <v>-7.5966826053809999</v>
      </c>
    </row>
    <row r="18" spans="1:2" x14ac:dyDescent="0.2">
      <c r="A18" s="149" t="s">
        <v>102</v>
      </c>
      <c r="B18" s="155">
        <v>-7.1979550527249998</v>
      </c>
    </row>
    <row r="19" spans="1:2" x14ac:dyDescent="0.2">
      <c r="A19" s="149" t="s">
        <v>97</v>
      </c>
      <c r="B19" s="155">
        <v>-7.0544075660059997</v>
      </c>
    </row>
    <row r="20" spans="1:2" x14ac:dyDescent="0.2">
      <c r="A20" s="149" t="s">
        <v>122</v>
      </c>
      <c r="B20" s="155">
        <v>-5.4010687443509999</v>
      </c>
    </row>
    <row r="21" spans="1:2" x14ac:dyDescent="0.2">
      <c r="A21" s="149" t="s">
        <v>92</v>
      </c>
      <c r="B21" s="155">
        <v>-4.8477571329359996</v>
      </c>
    </row>
    <row r="22" spans="1:2" x14ac:dyDescent="0.2">
      <c r="A22" s="149" t="s">
        <v>115</v>
      </c>
      <c r="B22" s="155">
        <v>-4.6544806826840004</v>
      </c>
    </row>
    <row r="23" spans="1:2" x14ac:dyDescent="0.2">
      <c r="A23" s="149" t="s">
        <v>96</v>
      </c>
      <c r="B23" s="155">
        <v>-4.4852832385530004</v>
      </c>
    </row>
    <row r="24" spans="1:2" x14ac:dyDescent="0.2">
      <c r="A24" s="149" t="s">
        <v>123</v>
      </c>
      <c r="B24" s="155">
        <v>-2.8759572731319998</v>
      </c>
    </row>
    <row r="25" spans="1:2" x14ac:dyDescent="0.2">
      <c r="A25" s="149" t="s">
        <v>98</v>
      </c>
      <c r="B25" s="155">
        <v>-1.996581871074</v>
      </c>
    </row>
    <row r="26" spans="1:2" x14ac:dyDescent="0.2">
      <c r="A26" s="149" t="s">
        <v>94</v>
      </c>
      <c r="B26" s="155">
        <v>-1.7286328159519999</v>
      </c>
    </row>
    <row r="27" spans="1:2" x14ac:dyDescent="0.2">
      <c r="A27" s="149" t="s">
        <v>106</v>
      </c>
      <c r="B27" s="155">
        <v>-1.2302043701350001</v>
      </c>
    </row>
    <row r="28" spans="1:2" x14ac:dyDescent="0.2">
      <c r="A28" s="149" t="s">
        <v>119</v>
      </c>
      <c r="B28" s="155">
        <v>1.0757489662619999</v>
      </c>
    </row>
    <row r="29" spans="1:2" x14ac:dyDescent="0.2">
      <c r="A29" s="149" t="s">
        <v>118</v>
      </c>
      <c r="B29" s="155">
        <v>5.0487679656189997</v>
      </c>
    </row>
    <row r="30" spans="1:2" x14ac:dyDescent="0.2">
      <c r="A30" s="149" t="s">
        <v>105</v>
      </c>
      <c r="B30" s="155">
        <v>5.481374111859</v>
      </c>
    </row>
    <row r="31" spans="1:2" x14ac:dyDescent="0.2">
      <c r="A31" s="149" t="s">
        <v>110</v>
      </c>
      <c r="B31" s="155">
        <v>8.2142127040839998</v>
      </c>
    </row>
    <row r="32" spans="1:2" x14ac:dyDescent="0.2">
      <c r="A32" s="149" t="s">
        <v>103</v>
      </c>
      <c r="B32" s="155">
        <v>10.525256319292</v>
      </c>
    </row>
    <row r="33" spans="1:2" x14ac:dyDescent="0.2">
      <c r="A33" s="149" t="s">
        <v>107</v>
      </c>
      <c r="B33" s="155">
        <v>11.861233240986</v>
      </c>
    </row>
    <row r="34" spans="1:2" x14ac:dyDescent="0.2">
      <c r="A34" s="149" t="s">
        <v>91</v>
      </c>
      <c r="B34" s="155">
        <v>14.011664347445</v>
      </c>
    </row>
    <row r="35" spans="1:2" x14ac:dyDescent="0.2">
      <c r="A35" s="149" t="s">
        <v>108</v>
      </c>
      <c r="B35" s="155">
        <v>26.267491565524999</v>
      </c>
    </row>
    <row r="36" spans="1:2" x14ac:dyDescent="0.2">
      <c r="A36" s="149" t="s">
        <v>116</v>
      </c>
      <c r="B36" s="155">
        <v>26.953488393318001</v>
      </c>
    </row>
    <row r="37" spans="1:2" x14ac:dyDescent="0.2">
      <c r="A37" s="149" t="s">
        <v>117</v>
      </c>
      <c r="B37" s="155">
        <v>52.971089343934999</v>
      </c>
    </row>
    <row r="38" spans="1:2" x14ac:dyDescent="0.2">
      <c r="A38" s="149" t="s">
        <v>114</v>
      </c>
      <c r="B38" s="155">
        <v>99.402874804844998</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FF0000"/>
  </sheetPr>
  <dimension ref="A1:I85"/>
  <sheetViews>
    <sheetView workbookViewId="0">
      <selection activeCell="N34" sqref="N34"/>
    </sheetView>
  </sheetViews>
  <sheetFormatPr baseColWidth="10" defaultColWidth="9.140625" defaultRowHeight="12.75" x14ac:dyDescent="0.2"/>
  <cols>
    <col min="1" max="16384" width="9.140625" style="149"/>
  </cols>
  <sheetData>
    <row r="1" spans="1:9" ht="15" x14ac:dyDescent="0.25">
      <c r="A1" s="149" t="s">
        <v>1197</v>
      </c>
      <c r="H1" s="330" t="s">
        <v>133</v>
      </c>
      <c r="I1" s="330"/>
    </row>
    <row r="2" spans="1:9" x14ac:dyDescent="0.2">
      <c r="A2" s="149" t="s">
        <v>130</v>
      </c>
    </row>
    <row r="3" spans="1:9" x14ac:dyDescent="0.2">
      <c r="A3" s="278"/>
    </row>
    <row r="5" spans="1:9" x14ac:dyDescent="0.2">
      <c r="A5" s="149" t="s">
        <v>161</v>
      </c>
      <c r="B5" s="149" t="s">
        <v>148</v>
      </c>
      <c r="C5" s="149" t="s">
        <v>172</v>
      </c>
      <c r="D5" s="149" t="s">
        <v>603</v>
      </c>
    </row>
    <row r="6" spans="1:9" x14ac:dyDescent="0.2">
      <c r="A6" s="149" t="s">
        <v>156</v>
      </c>
      <c r="B6" s="149" t="s">
        <v>135</v>
      </c>
      <c r="C6" s="156">
        <v>4.430861441727</v>
      </c>
      <c r="D6" s="156">
        <v>5.2096207417882496</v>
      </c>
    </row>
    <row r="7" spans="1:9" x14ac:dyDescent="0.2">
      <c r="A7" s="149" t="s">
        <v>129</v>
      </c>
      <c r="B7" s="149" t="s">
        <v>136</v>
      </c>
      <c r="C7" s="156">
        <v>0.149474186929</v>
      </c>
      <c r="D7" s="156">
        <v>4.7260870193654201</v>
      </c>
    </row>
    <row r="8" spans="1:9" x14ac:dyDescent="0.2">
      <c r="A8" s="149" t="s">
        <v>129</v>
      </c>
      <c r="B8" s="149" t="s">
        <v>137</v>
      </c>
      <c r="C8" s="156">
        <v>-5.2122875290820003</v>
      </c>
      <c r="D8" s="156">
        <v>3.7153721742867498</v>
      </c>
    </row>
    <row r="9" spans="1:9" x14ac:dyDescent="0.2">
      <c r="A9" s="149" t="s">
        <v>129</v>
      </c>
      <c r="B9" s="149" t="s">
        <v>138</v>
      </c>
      <c r="C9" s="156">
        <v>9.8987744516330007</v>
      </c>
      <c r="D9" s="156">
        <v>4.32308533119458</v>
      </c>
    </row>
    <row r="10" spans="1:9" x14ac:dyDescent="0.2">
      <c r="A10" s="149" t="s">
        <v>129</v>
      </c>
      <c r="B10" s="149" t="s">
        <v>139</v>
      </c>
      <c r="C10" s="156">
        <v>-5.3243641520000003E-2</v>
      </c>
      <c r="D10" s="156">
        <v>3.6284934327620801</v>
      </c>
    </row>
    <row r="11" spans="1:9" x14ac:dyDescent="0.2">
      <c r="A11" s="149" t="s">
        <v>129</v>
      </c>
      <c r="B11" s="149" t="s">
        <v>140</v>
      </c>
      <c r="C11" s="156">
        <v>0.46806492349200002</v>
      </c>
      <c r="D11" s="156">
        <v>3.02795200247192</v>
      </c>
    </row>
    <row r="12" spans="1:9" x14ac:dyDescent="0.2">
      <c r="A12" s="149" t="s">
        <v>129</v>
      </c>
      <c r="B12" s="149" t="s">
        <v>141</v>
      </c>
      <c r="C12" s="156">
        <v>8.5301007004440006</v>
      </c>
      <c r="D12" s="156">
        <v>2.98516004229942</v>
      </c>
    </row>
    <row r="13" spans="1:9" x14ac:dyDescent="0.2">
      <c r="A13" s="149" t="s">
        <v>129</v>
      </c>
      <c r="B13" s="149" t="s">
        <v>142</v>
      </c>
      <c r="C13" s="156">
        <v>9.3136749106260002</v>
      </c>
      <c r="D13" s="156">
        <v>3.46174889361175</v>
      </c>
    </row>
    <row r="14" spans="1:9" x14ac:dyDescent="0.2">
      <c r="A14" s="149" t="s">
        <v>129</v>
      </c>
      <c r="B14" s="149" t="s">
        <v>143</v>
      </c>
      <c r="C14" s="156">
        <v>8.5933907512480001</v>
      </c>
      <c r="D14" s="156">
        <v>4.1440852296622497</v>
      </c>
    </row>
    <row r="15" spans="1:9" x14ac:dyDescent="0.2">
      <c r="A15" s="149" t="s">
        <v>129</v>
      </c>
      <c r="B15" s="149" t="s">
        <v>144</v>
      </c>
      <c r="C15" s="156">
        <v>10.204125567462</v>
      </c>
      <c r="D15" s="156">
        <v>4.4994074666147501</v>
      </c>
    </row>
    <row r="16" spans="1:9" x14ac:dyDescent="0.2">
      <c r="A16" s="149" t="s">
        <v>129</v>
      </c>
      <c r="B16" s="149" t="s">
        <v>145</v>
      </c>
      <c r="C16" s="156">
        <v>8.2980680187519997</v>
      </c>
      <c r="D16" s="156">
        <v>4.9064527192499998</v>
      </c>
    </row>
    <row r="17" spans="1:4" x14ac:dyDescent="0.2">
      <c r="A17" s="149" t="s">
        <v>129</v>
      </c>
      <c r="B17" s="149" t="s">
        <v>146</v>
      </c>
      <c r="C17" s="156">
        <v>7.1753456358149998</v>
      </c>
      <c r="D17" s="156">
        <v>5.1496957847938303</v>
      </c>
    </row>
    <row r="18" spans="1:4" x14ac:dyDescent="0.2">
      <c r="A18" s="149" t="s">
        <v>157</v>
      </c>
      <c r="B18" s="149" t="s">
        <v>135</v>
      </c>
      <c r="C18" s="156">
        <v>13.198017745771001</v>
      </c>
      <c r="D18" s="156">
        <v>5.8802921434641702</v>
      </c>
    </row>
    <row r="19" spans="1:4" x14ac:dyDescent="0.2">
      <c r="A19" s="149" t="s">
        <v>129</v>
      </c>
      <c r="B19" s="149" t="s">
        <v>136</v>
      </c>
      <c r="C19" s="156">
        <v>9.6178066102160003</v>
      </c>
      <c r="D19" s="156">
        <v>6.6693198454047504</v>
      </c>
    </row>
    <row r="20" spans="1:4" x14ac:dyDescent="0.2">
      <c r="A20" s="149" t="s">
        <v>129</v>
      </c>
      <c r="B20" s="149" t="s">
        <v>137</v>
      </c>
      <c r="C20" s="156">
        <v>14.597007079347</v>
      </c>
      <c r="D20" s="156">
        <v>8.3200943961071694</v>
      </c>
    </row>
    <row r="21" spans="1:4" x14ac:dyDescent="0.2">
      <c r="A21" s="149" t="s">
        <v>129</v>
      </c>
      <c r="B21" s="149" t="s">
        <v>138</v>
      </c>
      <c r="C21" s="156">
        <v>9.4395433588070006</v>
      </c>
      <c r="D21" s="156">
        <v>8.2818251383716692</v>
      </c>
    </row>
    <row r="22" spans="1:4" x14ac:dyDescent="0.2">
      <c r="A22" s="149" t="s">
        <v>129</v>
      </c>
      <c r="B22" s="149" t="s">
        <v>139</v>
      </c>
      <c r="C22" s="156">
        <v>17.336407497326999</v>
      </c>
      <c r="D22" s="156">
        <v>9.7309627332755806</v>
      </c>
    </row>
    <row r="23" spans="1:4" x14ac:dyDescent="0.2">
      <c r="A23" s="149" t="s">
        <v>129</v>
      </c>
      <c r="B23" s="149" t="s">
        <v>140</v>
      </c>
      <c r="C23" s="156">
        <v>14.220790703783001</v>
      </c>
      <c r="D23" s="156">
        <v>10.877023214966499</v>
      </c>
    </row>
    <row r="24" spans="1:4" x14ac:dyDescent="0.2">
      <c r="A24" s="149" t="s">
        <v>129</v>
      </c>
      <c r="B24" s="149" t="s">
        <v>141</v>
      </c>
      <c r="C24" s="156">
        <v>10.399169744690001</v>
      </c>
      <c r="D24" s="156">
        <v>11.0327789686537</v>
      </c>
    </row>
    <row r="25" spans="1:4" x14ac:dyDescent="0.2">
      <c r="A25" s="149" t="s">
        <v>129</v>
      </c>
      <c r="B25" s="149" t="s">
        <v>142</v>
      </c>
      <c r="C25" s="156">
        <v>9.4401750306459995</v>
      </c>
      <c r="D25" s="156">
        <v>11.043320645322</v>
      </c>
    </row>
    <row r="26" spans="1:4" x14ac:dyDescent="0.2">
      <c r="A26" s="149" t="s">
        <v>129</v>
      </c>
      <c r="B26" s="149" t="s">
        <v>143</v>
      </c>
      <c r="C26" s="156">
        <v>9.0855353615500007</v>
      </c>
      <c r="D26" s="156">
        <v>11.0843326961805</v>
      </c>
    </row>
    <row r="27" spans="1:4" x14ac:dyDescent="0.2">
      <c r="A27" s="149" t="s">
        <v>129</v>
      </c>
      <c r="B27" s="149" t="s">
        <v>144</v>
      </c>
      <c r="C27" s="156">
        <v>5.2794078555389996</v>
      </c>
      <c r="D27" s="156">
        <v>10.673939553520301</v>
      </c>
    </row>
    <row r="28" spans="1:4" x14ac:dyDescent="0.2">
      <c r="A28" s="149" t="s">
        <v>129</v>
      </c>
      <c r="B28" s="149" t="s">
        <v>145</v>
      </c>
      <c r="C28" s="156">
        <v>9.5988427776700007</v>
      </c>
      <c r="D28" s="156">
        <v>10.782337450096801</v>
      </c>
    </row>
    <row r="29" spans="1:4" x14ac:dyDescent="0.2">
      <c r="A29" s="149" t="s">
        <v>129</v>
      </c>
      <c r="B29" s="149" t="s">
        <v>146</v>
      </c>
      <c r="C29" s="156">
        <v>15.998998621247001</v>
      </c>
      <c r="D29" s="156">
        <v>11.5176418655494</v>
      </c>
    </row>
    <row r="30" spans="1:4" x14ac:dyDescent="0.2">
      <c r="A30" s="149" t="s">
        <v>158</v>
      </c>
      <c r="B30" s="149" t="s">
        <v>135</v>
      </c>
      <c r="C30" s="156">
        <v>9.7372532143570005</v>
      </c>
      <c r="D30" s="156">
        <v>11.229244821264899</v>
      </c>
    </row>
    <row r="31" spans="1:4" x14ac:dyDescent="0.2">
      <c r="A31" s="149" t="s">
        <v>129</v>
      </c>
      <c r="B31" s="149" t="s">
        <v>136</v>
      </c>
      <c r="C31" s="156">
        <v>10.233841491622</v>
      </c>
      <c r="D31" s="156">
        <v>11.280581061382099</v>
      </c>
    </row>
    <row r="32" spans="1:4" x14ac:dyDescent="0.2">
      <c r="A32" s="149" t="s">
        <v>129</v>
      </c>
      <c r="B32" s="149" t="s">
        <v>137</v>
      </c>
      <c r="C32" s="156">
        <v>6.6550853232460003</v>
      </c>
      <c r="D32" s="156">
        <v>10.618754248373699</v>
      </c>
    </row>
    <row r="33" spans="1:4" x14ac:dyDescent="0.2">
      <c r="A33" s="149" t="s">
        <v>129</v>
      </c>
      <c r="B33" s="149" t="s">
        <v>138</v>
      </c>
      <c r="C33" s="156">
        <v>2.8043643344650002</v>
      </c>
      <c r="D33" s="156">
        <v>10.065822663011801</v>
      </c>
    </row>
    <row r="34" spans="1:4" x14ac:dyDescent="0.2">
      <c r="A34" s="149" t="s">
        <v>129</v>
      </c>
      <c r="B34" s="149" t="s">
        <v>139</v>
      </c>
      <c r="C34" s="156">
        <v>4.6629525281999998E-2</v>
      </c>
      <c r="D34" s="156">
        <v>8.6250078320080803</v>
      </c>
    </row>
    <row r="35" spans="1:4" x14ac:dyDescent="0.2">
      <c r="A35" s="149" t="s">
        <v>129</v>
      </c>
      <c r="B35" s="149" t="s">
        <v>140</v>
      </c>
      <c r="C35" s="156">
        <v>5.3768357121530004</v>
      </c>
      <c r="D35" s="156">
        <v>7.8880115827055803</v>
      </c>
    </row>
    <row r="36" spans="1:4" x14ac:dyDescent="0.2">
      <c r="A36" s="149" t="s">
        <v>129</v>
      </c>
      <c r="B36" s="149" t="s">
        <v>141</v>
      </c>
      <c r="C36" s="156">
        <v>7.2430284480919997</v>
      </c>
      <c r="D36" s="156">
        <v>7.6249998079890799</v>
      </c>
    </row>
    <row r="37" spans="1:4" x14ac:dyDescent="0.2">
      <c r="A37" s="149" t="s">
        <v>129</v>
      </c>
      <c r="B37" s="149" t="s">
        <v>142</v>
      </c>
      <c r="C37" s="156">
        <v>3.66499572686</v>
      </c>
      <c r="D37" s="156">
        <v>7.1437348660069198</v>
      </c>
    </row>
    <row r="38" spans="1:4" x14ac:dyDescent="0.2">
      <c r="A38" s="149" t="s">
        <v>129</v>
      </c>
      <c r="B38" s="149" t="s">
        <v>143</v>
      </c>
      <c r="C38" s="156">
        <v>9.70615556015</v>
      </c>
      <c r="D38" s="156">
        <v>7.1954532158902502</v>
      </c>
    </row>
    <row r="39" spans="1:4" x14ac:dyDescent="0.2">
      <c r="A39" s="149" t="s">
        <v>129</v>
      </c>
      <c r="B39" s="149" t="s">
        <v>144</v>
      </c>
      <c r="C39" s="156">
        <v>5.3422841371569998</v>
      </c>
      <c r="D39" s="156">
        <v>7.2006929060250799</v>
      </c>
    </row>
    <row r="40" spans="1:4" x14ac:dyDescent="0.2">
      <c r="A40" s="149" t="s">
        <v>129</v>
      </c>
      <c r="B40" s="149" t="s">
        <v>145</v>
      </c>
      <c r="C40" s="156">
        <v>1.7227655442880001</v>
      </c>
      <c r="D40" s="156">
        <v>6.5443531365765804</v>
      </c>
    </row>
    <row r="41" spans="1:4" x14ac:dyDescent="0.2">
      <c r="A41" s="149" t="s">
        <v>129</v>
      </c>
      <c r="B41" s="149" t="s">
        <v>146</v>
      </c>
      <c r="C41" s="156">
        <v>4.0724109203310004</v>
      </c>
      <c r="D41" s="156">
        <v>5.5504708281669197</v>
      </c>
    </row>
    <row r="42" spans="1:4" x14ac:dyDescent="0.2">
      <c r="A42" s="149" t="s">
        <v>159</v>
      </c>
      <c r="B42" s="149" t="s">
        <v>135</v>
      </c>
      <c r="C42" s="156">
        <v>0.39808523663700002</v>
      </c>
      <c r="D42" s="156">
        <v>4.7722068300235803</v>
      </c>
    </row>
    <row r="43" spans="1:4" x14ac:dyDescent="0.2">
      <c r="A43" s="149" t="s">
        <v>129</v>
      </c>
      <c r="B43" s="149" t="s">
        <v>136</v>
      </c>
      <c r="C43" s="156">
        <v>6.24259569117</v>
      </c>
      <c r="D43" s="156">
        <v>4.4396030133192497</v>
      </c>
    </row>
    <row r="44" spans="1:4" x14ac:dyDescent="0.2">
      <c r="A44" s="149" t="s">
        <v>129</v>
      </c>
      <c r="B44" s="149" t="s">
        <v>137</v>
      </c>
      <c r="C44" s="156">
        <v>1.093423059174</v>
      </c>
      <c r="D44" s="156">
        <v>3.9761311579799199</v>
      </c>
    </row>
    <row r="45" spans="1:4" x14ac:dyDescent="0.2">
      <c r="A45" s="149" t="s">
        <v>129</v>
      </c>
      <c r="B45" s="149" t="s">
        <v>138</v>
      </c>
      <c r="C45" s="156">
        <v>8.6217519729719996</v>
      </c>
      <c r="D45" s="156">
        <v>4.4609134611888299</v>
      </c>
    </row>
    <row r="46" spans="1:4" x14ac:dyDescent="0.2">
      <c r="A46" s="149" t="s">
        <v>129</v>
      </c>
      <c r="B46" s="149" t="s">
        <v>139</v>
      </c>
      <c r="C46" s="156">
        <v>3.6087910836649999</v>
      </c>
      <c r="D46" s="156">
        <v>4.7577602577207498</v>
      </c>
    </row>
    <row r="47" spans="1:4" x14ac:dyDescent="0.2">
      <c r="A47" s="149" t="s">
        <v>129</v>
      </c>
      <c r="B47" s="149" t="s">
        <v>140</v>
      </c>
      <c r="C47" s="156">
        <v>4.9159229200689998</v>
      </c>
      <c r="D47" s="156">
        <v>4.7193508583804196</v>
      </c>
    </row>
    <row r="48" spans="1:4" x14ac:dyDescent="0.2">
      <c r="A48" s="149" t="s">
        <v>129</v>
      </c>
      <c r="B48" s="149" t="s">
        <v>141</v>
      </c>
      <c r="C48" s="156">
        <v>0.77593138216699997</v>
      </c>
      <c r="D48" s="156">
        <v>4.1804261028866696</v>
      </c>
    </row>
    <row r="49" spans="1:4" x14ac:dyDescent="0.2">
      <c r="A49" s="149" t="s">
        <v>129</v>
      </c>
      <c r="B49" s="149" t="s">
        <v>142</v>
      </c>
      <c r="C49" s="156">
        <v>4.2306629070969999</v>
      </c>
      <c r="D49" s="156">
        <v>4.2275650345730797</v>
      </c>
    </row>
    <row r="50" spans="1:4" x14ac:dyDescent="0.2">
      <c r="A50" s="149" t="s">
        <v>129</v>
      </c>
      <c r="B50" s="149" t="s">
        <v>143</v>
      </c>
      <c r="C50" s="156">
        <v>1.902213184888</v>
      </c>
      <c r="D50" s="156">
        <v>3.5772365033012501</v>
      </c>
    </row>
    <row r="51" spans="1:4" x14ac:dyDescent="0.2">
      <c r="A51" s="149" t="s">
        <v>129</v>
      </c>
      <c r="B51" s="149" t="s">
        <v>144</v>
      </c>
      <c r="C51" s="156">
        <v>-1.5808158294900001</v>
      </c>
      <c r="D51" s="156">
        <v>3.0003115060806702</v>
      </c>
    </row>
    <row r="52" spans="1:4" x14ac:dyDescent="0.2">
      <c r="A52" s="149" t="s">
        <v>129</v>
      </c>
      <c r="B52" s="149" t="s">
        <v>145</v>
      </c>
      <c r="C52" s="156">
        <v>0.54134212862300002</v>
      </c>
      <c r="D52" s="156">
        <v>2.9018595547752501</v>
      </c>
    </row>
    <row r="53" spans="1:4" x14ac:dyDescent="0.2">
      <c r="A53" s="149" t="s">
        <v>129</v>
      </c>
      <c r="B53" s="149" t="s">
        <v>146</v>
      </c>
      <c r="C53" s="156">
        <v>1.304941548016</v>
      </c>
      <c r="D53" s="156">
        <v>2.6712371070823302</v>
      </c>
    </row>
    <row r="54" spans="1:4" x14ac:dyDescent="0.2">
      <c r="A54" s="149" t="s">
        <v>160</v>
      </c>
      <c r="B54" s="149" t="s">
        <v>135</v>
      </c>
      <c r="C54" s="156">
        <v>0.43193211592399999</v>
      </c>
      <c r="D54" s="156">
        <v>2.6740576803562499</v>
      </c>
    </row>
    <row r="55" spans="1:4" x14ac:dyDescent="0.2">
      <c r="A55" s="149" t="s">
        <v>129</v>
      </c>
      <c r="B55" s="149" t="s">
        <v>136</v>
      </c>
      <c r="C55" s="156">
        <v>0.27669782426</v>
      </c>
      <c r="D55" s="156">
        <v>2.1768995247804201</v>
      </c>
    </row>
    <row r="56" spans="1:4" x14ac:dyDescent="0.2">
      <c r="A56" s="149" t="s">
        <v>129</v>
      </c>
      <c r="B56" s="149" t="s">
        <v>137</v>
      </c>
      <c r="C56" s="156">
        <v>4.9187295242750002</v>
      </c>
      <c r="D56" s="156">
        <v>2.4956750635388301</v>
      </c>
    </row>
    <row r="57" spans="1:4" x14ac:dyDescent="0.2">
      <c r="A57" s="149" t="s">
        <v>129</v>
      </c>
      <c r="B57" s="149" t="s">
        <v>138</v>
      </c>
      <c r="C57" s="156">
        <v>-3.626390659104</v>
      </c>
      <c r="D57" s="156">
        <v>1.4749965108658301</v>
      </c>
    </row>
    <row r="58" spans="1:4" x14ac:dyDescent="0.2">
      <c r="A58" s="149" t="s">
        <v>129</v>
      </c>
      <c r="B58" s="149" t="s">
        <v>139</v>
      </c>
      <c r="C58" s="156">
        <v>2.3507647335350002</v>
      </c>
      <c r="D58" s="156">
        <v>1.37016098168833</v>
      </c>
    </row>
    <row r="59" spans="1:4" x14ac:dyDescent="0.2">
      <c r="A59" s="149" t="s">
        <v>129</v>
      </c>
      <c r="B59" s="149" t="s">
        <v>140</v>
      </c>
      <c r="C59" s="156">
        <v>5.2473858026449998</v>
      </c>
      <c r="D59" s="156">
        <v>1.3977828885696699</v>
      </c>
    </row>
    <row r="60" spans="1:4" x14ac:dyDescent="0.2">
      <c r="A60" s="149" t="s">
        <v>129</v>
      </c>
      <c r="B60" s="149" t="s">
        <v>141</v>
      </c>
      <c r="C60" s="156">
        <v>2.3496169667469999</v>
      </c>
      <c r="D60" s="156">
        <v>1.5289233539513301</v>
      </c>
    </row>
    <row r="61" spans="1:4" x14ac:dyDescent="0.2">
      <c r="A61" s="149" t="s">
        <v>129</v>
      </c>
      <c r="B61" s="149" t="s">
        <v>142</v>
      </c>
      <c r="C61" s="156">
        <v>4.502826695854</v>
      </c>
      <c r="D61" s="156">
        <v>1.55160366968108</v>
      </c>
    </row>
    <row r="62" spans="1:4" x14ac:dyDescent="0.2">
      <c r="A62" s="149" t="s">
        <v>129</v>
      </c>
      <c r="B62" s="149" t="s">
        <v>143</v>
      </c>
      <c r="C62" s="156">
        <v>4.4402355468270001</v>
      </c>
      <c r="D62" s="156">
        <v>1.7631055331759999</v>
      </c>
    </row>
    <row r="63" spans="1:4" x14ac:dyDescent="0.2">
      <c r="A63" s="149" t="s">
        <v>129</v>
      </c>
      <c r="B63" s="149" t="s">
        <v>144</v>
      </c>
      <c r="C63" s="156">
        <v>1.61803853567</v>
      </c>
      <c r="D63" s="156">
        <v>2.0296767302726701</v>
      </c>
    </row>
    <row r="64" spans="1:4" x14ac:dyDescent="0.2">
      <c r="A64" s="149" t="s">
        <v>129</v>
      </c>
      <c r="B64" s="149" t="s">
        <v>145</v>
      </c>
      <c r="C64" s="156">
        <v>3.7702585043129999</v>
      </c>
      <c r="D64" s="156">
        <v>2.2987530949135002</v>
      </c>
    </row>
    <row r="65" spans="1:4" x14ac:dyDescent="0.2">
      <c r="A65" s="149" t="s">
        <v>129</v>
      </c>
      <c r="B65" s="149" t="s">
        <v>146</v>
      </c>
      <c r="C65" s="156">
        <v>4.9802139026879999</v>
      </c>
      <c r="D65" s="156">
        <v>2.6050257911361698</v>
      </c>
    </row>
    <row r="66" spans="1:4" x14ac:dyDescent="0.2">
      <c r="A66" s="149" t="s">
        <v>134</v>
      </c>
      <c r="B66" s="149" t="s">
        <v>135</v>
      </c>
      <c r="C66" s="156">
        <v>5.6702899607699999</v>
      </c>
      <c r="D66" s="156">
        <v>3.0415556115400002</v>
      </c>
    </row>
    <row r="67" spans="1:4" x14ac:dyDescent="0.2">
      <c r="A67" s="149" t="s">
        <v>129</v>
      </c>
      <c r="B67" s="149" t="s">
        <v>136</v>
      </c>
      <c r="C67" s="156">
        <v>5.7202897796140002</v>
      </c>
      <c r="D67" s="156">
        <v>3.49518827448617</v>
      </c>
    </row>
    <row r="68" spans="1:4" x14ac:dyDescent="0.2">
      <c r="A68" s="149" t="s">
        <v>129</v>
      </c>
      <c r="B68" s="149" t="s">
        <v>137</v>
      </c>
      <c r="C68" s="156">
        <v>3.6871507014299998</v>
      </c>
      <c r="D68" s="156">
        <v>3.3925567059157502</v>
      </c>
    </row>
    <row r="69" spans="1:4" x14ac:dyDescent="0.2">
      <c r="A69" s="149" t="s">
        <v>129</v>
      </c>
      <c r="B69" s="149" t="s">
        <v>138</v>
      </c>
      <c r="C69" s="156">
        <v>7.8178346474360003</v>
      </c>
      <c r="D69" s="156">
        <v>4.3462421481274198</v>
      </c>
    </row>
    <row r="70" spans="1:4" x14ac:dyDescent="0.2">
      <c r="A70" s="149" t="s">
        <v>129</v>
      </c>
      <c r="B70" s="149" t="s">
        <v>139</v>
      </c>
      <c r="C70" s="156">
        <v>6.2041215086630004</v>
      </c>
      <c r="D70" s="156">
        <v>4.6673552127214197</v>
      </c>
    </row>
    <row r="71" spans="1:4" x14ac:dyDescent="0.2">
      <c r="A71" s="149" t="s">
        <v>129</v>
      </c>
      <c r="B71" s="149" t="s">
        <v>140</v>
      </c>
      <c r="C71" s="156">
        <v>1.419866203142</v>
      </c>
      <c r="D71" s="156">
        <v>4.3483952460961701</v>
      </c>
    </row>
    <row r="72" spans="1:4" x14ac:dyDescent="0.2">
      <c r="A72" s="149" t="s">
        <v>129</v>
      </c>
      <c r="B72" s="149" t="s">
        <v>141</v>
      </c>
      <c r="C72" s="156">
        <v>3.1876017590260002</v>
      </c>
      <c r="D72" s="156">
        <v>4.41822731211942</v>
      </c>
    </row>
    <row r="73" spans="1:4" x14ac:dyDescent="0.2">
      <c r="A73" s="149" t="s">
        <v>129</v>
      </c>
      <c r="B73" s="149" t="s">
        <v>142</v>
      </c>
      <c r="C73" s="156">
        <v>4.3534067585429996</v>
      </c>
      <c r="D73" s="156">
        <v>4.40577565067683</v>
      </c>
    </row>
    <row r="74" spans="1:4" x14ac:dyDescent="0.2">
      <c r="A74" s="149" t="s">
        <v>129</v>
      </c>
      <c r="B74" s="149" t="s">
        <v>143</v>
      </c>
      <c r="C74" s="156">
        <v>-9.5635554290999999E-2</v>
      </c>
      <c r="D74" s="156">
        <v>4.0277863922503299</v>
      </c>
    </row>
    <row r="75" spans="1:4" x14ac:dyDescent="0.2">
      <c r="A75" s="149" t="s">
        <v>129</v>
      </c>
      <c r="B75" s="149" t="s">
        <v>144</v>
      </c>
      <c r="C75" s="156">
        <v>5.5103157610949998</v>
      </c>
      <c r="D75" s="156">
        <v>4.3521428277024201</v>
      </c>
    </row>
    <row r="76" spans="1:4" x14ac:dyDescent="0.2">
      <c r="A76" s="149" t="s">
        <v>129</v>
      </c>
      <c r="B76" s="149" t="s">
        <v>145</v>
      </c>
      <c r="C76" s="156">
        <v>2.5865489191009998</v>
      </c>
      <c r="D76" s="156">
        <v>4.2535003622680803</v>
      </c>
    </row>
    <row r="77" spans="1:4" x14ac:dyDescent="0.2">
      <c r="A77" s="149" t="s">
        <v>129</v>
      </c>
      <c r="B77" s="149" t="s">
        <v>146</v>
      </c>
      <c r="C77" s="156">
        <v>-4.5821937487330002</v>
      </c>
      <c r="D77" s="156">
        <v>3.4566330579829998</v>
      </c>
    </row>
    <row r="78" spans="1:4" x14ac:dyDescent="0.2">
      <c r="A78" s="149" t="s">
        <v>147</v>
      </c>
      <c r="B78" s="149" t="s">
        <v>135</v>
      </c>
      <c r="C78" s="156">
        <v>-3.8223229010550002</v>
      </c>
      <c r="D78" s="156">
        <v>2.6655819861642498</v>
      </c>
    </row>
    <row r="79" spans="1:4" x14ac:dyDescent="0.2">
      <c r="A79" s="149" t="s">
        <v>129</v>
      </c>
      <c r="B79" s="149" t="s">
        <v>136</v>
      </c>
      <c r="C79" s="156">
        <v>-4.694963115627</v>
      </c>
      <c r="D79" s="156">
        <v>1.7976442448941701</v>
      </c>
    </row>
    <row r="80" spans="1:4" x14ac:dyDescent="0.2">
      <c r="A80" s="149" t="s">
        <v>129</v>
      </c>
      <c r="B80" s="149" t="s">
        <v>137</v>
      </c>
      <c r="C80" s="156">
        <v>5.0899489824700002</v>
      </c>
      <c r="D80" s="156">
        <v>1.9145441016475</v>
      </c>
    </row>
    <row r="81" spans="1:4" x14ac:dyDescent="0.2">
      <c r="A81" s="149" t="s">
        <v>129</v>
      </c>
      <c r="B81" s="149" t="s">
        <v>138</v>
      </c>
      <c r="C81" s="156">
        <v>-0.31815511169499999</v>
      </c>
      <c r="D81" s="156">
        <v>1.2365449550532499</v>
      </c>
    </row>
    <row r="82" spans="1:4" x14ac:dyDescent="0.2">
      <c r="A82" s="149" t="s">
        <v>129</v>
      </c>
      <c r="B82" s="149" t="s">
        <v>139</v>
      </c>
      <c r="C82" s="156">
        <v>3.8789040734290001</v>
      </c>
      <c r="D82" s="156">
        <v>1.0427768354504201</v>
      </c>
    </row>
    <row r="83" spans="1:4" x14ac:dyDescent="0.2">
      <c r="A83" s="149" t="s">
        <v>129</v>
      </c>
      <c r="B83" s="149" t="s">
        <v>140</v>
      </c>
      <c r="C83" s="156">
        <v>0.99730099613800005</v>
      </c>
      <c r="D83" s="156">
        <v>1.00756306820008</v>
      </c>
    </row>
    <row r="84" spans="1:4" x14ac:dyDescent="0.2">
      <c r="A84" s="149" t="s">
        <v>129</v>
      </c>
      <c r="B84" s="149" t="s">
        <v>141</v>
      </c>
      <c r="C84" s="156">
        <v>1.5404238480370001</v>
      </c>
      <c r="D84" s="156">
        <v>0.87029824228433295</v>
      </c>
    </row>
    <row r="85" spans="1:4" x14ac:dyDescent="0.2">
      <c r="A85" s="149" t="s">
        <v>129</v>
      </c>
      <c r="B85" s="149" t="s">
        <v>142</v>
      </c>
      <c r="C85" s="156">
        <v>0.72794612161600003</v>
      </c>
      <c r="D85" s="156">
        <v>0.56817652254041695</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FF0000"/>
  </sheetPr>
  <dimension ref="A1:I38"/>
  <sheetViews>
    <sheetView workbookViewId="0">
      <selection activeCell="D12" sqref="D12"/>
    </sheetView>
  </sheetViews>
  <sheetFormatPr baseColWidth="10" defaultColWidth="9.140625" defaultRowHeight="12.75" x14ac:dyDescent="0.2"/>
  <cols>
    <col min="1" max="16384" width="9.140625" style="149"/>
  </cols>
  <sheetData>
    <row r="1" spans="1:9" ht="15" x14ac:dyDescent="0.25">
      <c r="A1" t="s">
        <v>1198</v>
      </c>
      <c r="H1" s="330" t="s">
        <v>133</v>
      </c>
      <c r="I1" s="330"/>
    </row>
    <row r="2" spans="1:9" x14ac:dyDescent="0.2">
      <c r="A2" s="149" t="s">
        <v>130</v>
      </c>
    </row>
    <row r="3" spans="1:9" x14ac:dyDescent="0.2">
      <c r="A3" s="278"/>
    </row>
    <row r="5" spans="1:9" x14ac:dyDescent="0.2">
      <c r="A5" s="149" t="s">
        <v>209</v>
      </c>
      <c r="B5" s="149" t="s">
        <v>172</v>
      </c>
    </row>
    <row r="6" spans="1:9" x14ac:dyDescent="0.2">
      <c r="A6" s="149" t="s">
        <v>93</v>
      </c>
      <c r="B6" s="155">
        <v>-14.09770992344</v>
      </c>
    </row>
    <row r="7" spans="1:9" x14ac:dyDescent="0.2">
      <c r="A7" s="149" t="s">
        <v>107</v>
      </c>
      <c r="B7" s="155">
        <v>-11.798707864681001</v>
      </c>
    </row>
    <row r="8" spans="1:9" x14ac:dyDescent="0.2">
      <c r="A8" s="149" t="s">
        <v>110</v>
      </c>
      <c r="B8" s="155">
        <v>-10.190014589671</v>
      </c>
    </row>
    <row r="9" spans="1:9" x14ac:dyDescent="0.2">
      <c r="A9" s="149" t="s">
        <v>95</v>
      </c>
      <c r="B9" s="155">
        <v>-9.4081811642460007</v>
      </c>
    </row>
    <row r="10" spans="1:9" x14ac:dyDescent="0.2">
      <c r="A10" s="149" t="s">
        <v>96</v>
      </c>
      <c r="B10" s="155">
        <v>-8.9911371382279999</v>
      </c>
    </row>
    <row r="11" spans="1:9" x14ac:dyDescent="0.2">
      <c r="A11" s="149" t="s">
        <v>105</v>
      </c>
      <c r="B11" s="155">
        <v>-8.9127484242410002</v>
      </c>
    </row>
    <row r="12" spans="1:9" x14ac:dyDescent="0.2">
      <c r="A12" s="149" t="s">
        <v>102</v>
      </c>
      <c r="B12" s="155">
        <v>-6.5374145143459996</v>
      </c>
    </row>
    <row r="13" spans="1:9" x14ac:dyDescent="0.2">
      <c r="A13" s="149" t="s">
        <v>126</v>
      </c>
      <c r="B13" s="155">
        <v>-5.6388939238019997</v>
      </c>
    </row>
    <row r="14" spans="1:9" x14ac:dyDescent="0.2">
      <c r="A14" s="149" t="s">
        <v>117</v>
      </c>
      <c r="B14" s="155">
        <v>-3.7787845753979998</v>
      </c>
    </row>
    <row r="15" spans="1:9" x14ac:dyDescent="0.2">
      <c r="A15" s="149" t="s">
        <v>106</v>
      </c>
      <c r="B15" s="155">
        <v>-2.09993944543</v>
      </c>
    </row>
    <row r="16" spans="1:9" x14ac:dyDescent="0.2">
      <c r="A16" s="149" t="s">
        <v>103</v>
      </c>
      <c r="B16" s="155">
        <v>-1.959593860022</v>
      </c>
    </row>
    <row r="17" spans="1:2" x14ac:dyDescent="0.2">
      <c r="A17" s="149" t="s">
        <v>99</v>
      </c>
      <c r="B17" s="155">
        <v>-1.930513451096</v>
      </c>
    </row>
    <row r="18" spans="1:2" x14ac:dyDescent="0.2">
      <c r="A18" s="149" t="s">
        <v>120</v>
      </c>
      <c r="B18" s="155">
        <v>-1.3741548339930001</v>
      </c>
    </row>
    <row r="19" spans="1:2" x14ac:dyDescent="0.2">
      <c r="A19" s="149" t="s">
        <v>124</v>
      </c>
      <c r="B19" s="155">
        <v>-1.1175341021380001</v>
      </c>
    </row>
    <row r="20" spans="1:2" x14ac:dyDescent="0.2">
      <c r="A20" s="149" t="s">
        <v>108</v>
      </c>
      <c r="B20" s="155">
        <v>-0.97125296281600004</v>
      </c>
    </row>
    <row r="21" spans="1:2" x14ac:dyDescent="0.2">
      <c r="A21" s="149" t="s">
        <v>119</v>
      </c>
      <c r="B21" s="155">
        <v>-0.75371286051899999</v>
      </c>
    </row>
    <row r="22" spans="1:2" x14ac:dyDescent="0.2">
      <c r="A22" s="149" t="s">
        <v>123</v>
      </c>
      <c r="B22" s="155">
        <v>-0.48036808614799997</v>
      </c>
    </row>
    <row r="23" spans="1:2" x14ac:dyDescent="0.2">
      <c r="A23" s="149" t="s">
        <v>111</v>
      </c>
      <c r="B23" s="155">
        <v>0.135792456305</v>
      </c>
    </row>
    <row r="24" spans="1:2" x14ac:dyDescent="0.2">
      <c r="A24" s="149" t="s">
        <v>98</v>
      </c>
      <c r="B24" s="155">
        <v>0.33135227447400001</v>
      </c>
    </row>
    <row r="25" spans="1:2" x14ac:dyDescent="0.2">
      <c r="A25" s="149" t="s">
        <v>101</v>
      </c>
      <c r="B25" s="155">
        <v>0.72794612161600003</v>
      </c>
    </row>
    <row r="26" spans="1:2" x14ac:dyDescent="0.2">
      <c r="A26" s="149" t="s">
        <v>118</v>
      </c>
      <c r="B26" s="155">
        <v>0.91696665231999996</v>
      </c>
    </row>
    <row r="27" spans="1:2" x14ac:dyDescent="0.2">
      <c r="A27" s="149" t="s">
        <v>92</v>
      </c>
      <c r="B27" s="155">
        <v>1.093675918692</v>
      </c>
    </row>
    <row r="28" spans="1:2" x14ac:dyDescent="0.2">
      <c r="A28" s="149" t="s">
        <v>97</v>
      </c>
      <c r="B28" s="155">
        <v>1.1846720035439999</v>
      </c>
    </row>
    <row r="29" spans="1:2" x14ac:dyDescent="0.2">
      <c r="A29" s="149" t="s">
        <v>116</v>
      </c>
      <c r="B29" s="155">
        <v>1.628984808554</v>
      </c>
    </row>
    <row r="30" spans="1:2" x14ac:dyDescent="0.2">
      <c r="A30" s="149" t="s">
        <v>94</v>
      </c>
      <c r="B30" s="155">
        <v>2.4484044593630001</v>
      </c>
    </row>
    <row r="31" spans="1:2" x14ac:dyDescent="0.2">
      <c r="A31" s="149" t="s">
        <v>113</v>
      </c>
      <c r="B31" s="155">
        <v>2.5127410821340002</v>
      </c>
    </row>
    <row r="32" spans="1:2" x14ac:dyDescent="0.2">
      <c r="A32" s="149" t="s">
        <v>125</v>
      </c>
      <c r="B32" s="155">
        <v>3.729823463797</v>
      </c>
    </row>
    <row r="33" spans="1:2" x14ac:dyDescent="0.2">
      <c r="A33" s="149" t="s">
        <v>115</v>
      </c>
      <c r="B33" s="155">
        <v>5.6469284511150004</v>
      </c>
    </row>
    <row r="34" spans="1:2" x14ac:dyDescent="0.2">
      <c r="A34" s="149" t="s">
        <v>91</v>
      </c>
      <c r="B34" s="155">
        <v>5.8850004927909998</v>
      </c>
    </row>
    <row r="35" spans="1:2" x14ac:dyDescent="0.2">
      <c r="A35" s="149" t="s">
        <v>114</v>
      </c>
      <c r="B35" s="155">
        <v>6.4324793596529997</v>
      </c>
    </row>
    <row r="36" spans="1:2" x14ac:dyDescent="0.2">
      <c r="A36" s="149" t="s">
        <v>109</v>
      </c>
      <c r="B36" s="155">
        <v>10.195345879785</v>
      </c>
    </row>
    <row r="37" spans="1:2" x14ac:dyDescent="0.2">
      <c r="A37" s="149" t="s">
        <v>122</v>
      </c>
      <c r="B37" s="155">
        <v>11.609441869977999</v>
      </c>
    </row>
    <row r="38" spans="1:2" x14ac:dyDescent="0.2">
      <c r="A38" s="149" t="s">
        <v>100</v>
      </c>
      <c r="B38" s="155">
        <v>18.188307131260999</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FF0000"/>
  </sheetPr>
  <dimension ref="A1:I19"/>
  <sheetViews>
    <sheetView workbookViewId="0">
      <selection activeCell="T17" sqref="T17"/>
    </sheetView>
  </sheetViews>
  <sheetFormatPr baseColWidth="10" defaultColWidth="9.140625" defaultRowHeight="12.75" x14ac:dyDescent="0.2"/>
  <cols>
    <col min="1" max="16384" width="9.140625" style="149"/>
  </cols>
  <sheetData>
    <row r="1" spans="1:9" ht="15" x14ac:dyDescent="0.25">
      <c r="A1" s="149" t="s">
        <v>1199</v>
      </c>
      <c r="H1" s="330" t="s">
        <v>133</v>
      </c>
      <c r="I1" s="330"/>
    </row>
    <row r="2" spans="1:9" x14ac:dyDescent="0.2">
      <c r="A2" s="149" t="s">
        <v>606</v>
      </c>
    </row>
    <row r="3" spans="1:9" x14ac:dyDescent="0.2">
      <c r="A3" s="278"/>
    </row>
    <row r="5" spans="1:9" x14ac:dyDescent="0.2">
      <c r="A5" s="149" t="s">
        <v>607</v>
      </c>
      <c r="B5" s="149" t="s">
        <v>608</v>
      </c>
    </row>
    <row r="6" spans="1:9" x14ac:dyDescent="0.2">
      <c r="A6" s="149" t="s">
        <v>739</v>
      </c>
      <c r="B6" s="277">
        <v>2730</v>
      </c>
    </row>
    <row r="7" spans="1:9" x14ac:dyDescent="0.2">
      <c r="A7" s="149" t="s">
        <v>740</v>
      </c>
      <c r="B7" s="277">
        <v>3086</v>
      </c>
    </row>
    <row r="8" spans="1:9" x14ac:dyDescent="0.2">
      <c r="A8" s="149" t="s">
        <v>741</v>
      </c>
      <c r="B8" s="277">
        <v>2617</v>
      </c>
    </row>
    <row r="9" spans="1:9" x14ac:dyDescent="0.2">
      <c r="A9" s="149" t="s">
        <v>742</v>
      </c>
      <c r="B9" s="277">
        <v>2231</v>
      </c>
    </row>
    <row r="10" spans="1:9" x14ac:dyDescent="0.2">
      <c r="A10" s="149" t="s">
        <v>743</v>
      </c>
      <c r="B10" s="277">
        <v>2275</v>
      </c>
    </row>
    <row r="11" spans="1:9" x14ac:dyDescent="0.2">
      <c r="A11" s="149" t="s">
        <v>744</v>
      </c>
      <c r="B11" s="277">
        <v>2622</v>
      </c>
    </row>
    <row r="12" spans="1:9" x14ac:dyDescent="0.2">
      <c r="A12" s="149" t="s">
        <v>745</v>
      </c>
      <c r="B12" s="277">
        <v>2608</v>
      </c>
    </row>
    <row r="13" spans="1:9" x14ac:dyDescent="0.2">
      <c r="A13" s="149" t="s">
        <v>746</v>
      </c>
      <c r="B13" s="277">
        <v>2368</v>
      </c>
    </row>
    <row r="14" spans="1:9" x14ac:dyDescent="0.2">
      <c r="A14" s="149" t="s">
        <v>747</v>
      </c>
      <c r="B14" s="277">
        <v>1929</v>
      </c>
    </row>
    <row r="15" spans="1:9" x14ac:dyDescent="0.2">
      <c r="A15" s="149" t="s">
        <v>748</v>
      </c>
      <c r="B15" s="277">
        <v>2490</v>
      </c>
    </row>
    <row r="16" spans="1:9" x14ac:dyDescent="0.2">
      <c r="A16" s="149" t="s">
        <v>749</v>
      </c>
      <c r="B16" s="277">
        <v>2399</v>
      </c>
    </row>
    <row r="17" spans="1:2" x14ac:dyDescent="0.2">
      <c r="A17" s="149" t="s">
        <v>750</v>
      </c>
      <c r="B17" s="277">
        <v>2328</v>
      </c>
    </row>
    <row r="18" spans="1:2" x14ac:dyDescent="0.2">
      <c r="A18" s="149" t="s">
        <v>716</v>
      </c>
      <c r="B18" s="277">
        <v>2292</v>
      </c>
    </row>
    <row r="19" spans="1:2" x14ac:dyDescent="0.2">
      <c r="A19" s="149" t="s">
        <v>717</v>
      </c>
      <c r="B19" s="277">
        <v>1935</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FF0000"/>
  </sheetPr>
  <dimension ref="A1:I87"/>
  <sheetViews>
    <sheetView workbookViewId="0">
      <selection activeCell="A2" sqref="A2"/>
    </sheetView>
  </sheetViews>
  <sheetFormatPr baseColWidth="10" defaultColWidth="9.140625" defaultRowHeight="12.75" x14ac:dyDescent="0.2"/>
  <cols>
    <col min="1" max="16384" width="9.140625" style="149"/>
  </cols>
  <sheetData>
    <row r="1" spans="1:9" ht="15" x14ac:dyDescent="0.25">
      <c r="A1" s="149" t="s">
        <v>1049</v>
      </c>
      <c r="H1" s="330" t="s">
        <v>133</v>
      </c>
      <c r="I1" s="330"/>
    </row>
    <row r="2" spans="1:9" x14ac:dyDescent="0.2">
      <c r="A2" s="149" t="s">
        <v>606</v>
      </c>
    </row>
    <row r="3" spans="1:9" x14ac:dyDescent="0.2">
      <c r="A3" s="278"/>
    </row>
    <row r="5" spans="1:9" x14ac:dyDescent="0.2">
      <c r="A5" s="149" t="s">
        <v>161</v>
      </c>
      <c r="B5" s="149" t="s">
        <v>148</v>
      </c>
      <c r="C5" s="149" t="s">
        <v>608</v>
      </c>
      <c r="D5" s="149" t="s">
        <v>609</v>
      </c>
    </row>
    <row r="6" spans="1:9" x14ac:dyDescent="0.2">
      <c r="A6" s="149" t="s">
        <v>156</v>
      </c>
      <c r="B6" s="149" t="s">
        <v>135</v>
      </c>
      <c r="C6" s="277">
        <v>1894</v>
      </c>
      <c r="D6" s="277">
        <v>2527</v>
      </c>
    </row>
    <row r="7" spans="1:9" x14ac:dyDescent="0.2">
      <c r="A7" s="149" t="s">
        <v>129</v>
      </c>
      <c r="B7" s="149" t="s">
        <v>136</v>
      </c>
      <c r="C7" s="277">
        <v>2285</v>
      </c>
      <c r="D7" s="277">
        <v>2538</v>
      </c>
    </row>
    <row r="8" spans="1:9" x14ac:dyDescent="0.2">
      <c r="A8" s="149" t="s">
        <v>129</v>
      </c>
      <c r="B8" s="149" t="s">
        <v>137</v>
      </c>
      <c r="C8" s="277">
        <v>1952</v>
      </c>
      <c r="D8" s="277">
        <v>2533</v>
      </c>
    </row>
    <row r="9" spans="1:9" x14ac:dyDescent="0.2">
      <c r="A9" s="149" t="s">
        <v>129</v>
      </c>
      <c r="B9" s="149" t="s">
        <v>138</v>
      </c>
      <c r="C9" s="277">
        <v>2175</v>
      </c>
      <c r="D9" s="277">
        <v>2562</v>
      </c>
    </row>
    <row r="10" spans="1:9" x14ac:dyDescent="0.2">
      <c r="A10" s="149" t="s">
        <v>129</v>
      </c>
      <c r="B10" s="149" t="s">
        <v>139</v>
      </c>
      <c r="C10" s="277">
        <v>2036</v>
      </c>
      <c r="D10" s="277">
        <v>2505</v>
      </c>
    </row>
    <row r="11" spans="1:9" x14ac:dyDescent="0.2">
      <c r="A11" s="149" t="s">
        <v>129</v>
      </c>
      <c r="B11" s="149" t="s">
        <v>140</v>
      </c>
      <c r="C11" s="277">
        <v>2248</v>
      </c>
      <c r="D11" s="277">
        <v>2471</v>
      </c>
    </row>
    <row r="12" spans="1:9" x14ac:dyDescent="0.2">
      <c r="A12" s="149" t="s">
        <v>129</v>
      </c>
      <c r="B12" s="149" t="s">
        <v>141</v>
      </c>
      <c r="C12" s="277">
        <v>2349</v>
      </c>
      <c r="D12" s="277">
        <v>2402</v>
      </c>
    </row>
    <row r="13" spans="1:9" x14ac:dyDescent="0.2">
      <c r="A13" s="149" t="s">
        <v>129</v>
      </c>
      <c r="B13" s="149" t="s">
        <v>142</v>
      </c>
      <c r="C13" s="277">
        <v>2738</v>
      </c>
      <c r="D13" s="277">
        <v>2367</v>
      </c>
    </row>
    <row r="14" spans="1:9" x14ac:dyDescent="0.2">
      <c r="A14" s="149" t="s">
        <v>129</v>
      </c>
      <c r="B14" s="149" t="s">
        <v>143</v>
      </c>
      <c r="C14" s="277">
        <v>2492</v>
      </c>
      <c r="D14" s="277">
        <v>2356</v>
      </c>
    </row>
    <row r="15" spans="1:9" x14ac:dyDescent="0.2">
      <c r="A15" s="149" t="s">
        <v>129</v>
      </c>
      <c r="B15" s="149" t="s">
        <v>144</v>
      </c>
      <c r="C15" s="277">
        <v>2368</v>
      </c>
      <c r="D15" s="277">
        <v>2336</v>
      </c>
    </row>
    <row r="16" spans="1:9" x14ac:dyDescent="0.2">
      <c r="A16" s="149" t="s">
        <v>129</v>
      </c>
      <c r="B16" s="149" t="s">
        <v>145</v>
      </c>
      <c r="C16" s="277">
        <v>2485</v>
      </c>
      <c r="D16" s="277">
        <v>2311</v>
      </c>
    </row>
    <row r="17" spans="1:4" x14ac:dyDescent="0.2">
      <c r="A17" s="149" t="s">
        <v>129</v>
      </c>
      <c r="B17" s="149" t="s">
        <v>146</v>
      </c>
      <c r="C17" s="277">
        <v>2407</v>
      </c>
      <c r="D17" s="277">
        <v>2286</v>
      </c>
    </row>
    <row r="18" spans="1:4" x14ac:dyDescent="0.2">
      <c r="A18" s="149" t="s">
        <v>157</v>
      </c>
      <c r="B18" s="149" t="s">
        <v>135</v>
      </c>
      <c r="C18" s="277">
        <v>1574</v>
      </c>
      <c r="D18" s="277">
        <v>2259</v>
      </c>
    </row>
    <row r="19" spans="1:4" x14ac:dyDescent="0.2">
      <c r="A19" s="149" t="s">
        <v>129</v>
      </c>
      <c r="B19" s="149" t="s">
        <v>136</v>
      </c>
      <c r="C19" s="277">
        <v>1679</v>
      </c>
      <c r="D19" s="277">
        <v>2209</v>
      </c>
    </row>
    <row r="20" spans="1:4" x14ac:dyDescent="0.2">
      <c r="A20" s="149" t="s">
        <v>129</v>
      </c>
      <c r="B20" s="149" t="s">
        <v>137</v>
      </c>
      <c r="C20" s="277">
        <v>1650</v>
      </c>
      <c r="D20" s="277">
        <v>2183</v>
      </c>
    </row>
    <row r="21" spans="1:4" x14ac:dyDescent="0.2">
      <c r="A21" s="149" t="s">
        <v>129</v>
      </c>
      <c r="B21" s="149" t="s">
        <v>138</v>
      </c>
      <c r="C21" s="277">
        <v>1610</v>
      </c>
      <c r="D21" s="277">
        <v>2136</v>
      </c>
    </row>
    <row r="22" spans="1:4" x14ac:dyDescent="0.2">
      <c r="A22" s="149" t="s">
        <v>129</v>
      </c>
      <c r="B22" s="149" t="s">
        <v>139</v>
      </c>
      <c r="C22" s="277">
        <v>1984</v>
      </c>
      <c r="D22" s="277">
        <v>2132</v>
      </c>
    </row>
    <row r="23" spans="1:4" x14ac:dyDescent="0.2">
      <c r="A23" s="149" t="s">
        <v>129</v>
      </c>
      <c r="B23" s="149" t="s">
        <v>140</v>
      </c>
      <c r="C23" s="277">
        <v>1978</v>
      </c>
      <c r="D23" s="277">
        <v>2110</v>
      </c>
    </row>
    <row r="24" spans="1:4" x14ac:dyDescent="0.2">
      <c r="A24" s="149" t="s">
        <v>129</v>
      </c>
      <c r="B24" s="149" t="s">
        <v>141</v>
      </c>
      <c r="C24" s="277">
        <v>1690</v>
      </c>
      <c r="D24" s="277">
        <v>2055</v>
      </c>
    </row>
    <row r="25" spans="1:4" x14ac:dyDescent="0.2">
      <c r="A25" s="149" t="s">
        <v>129</v>
      </c>
      <c r="B25" s="149" t="s">
        <v>142</v>
      </c>
      <c r="C25" s="277">
        <v>2010</v>
      </c>
      <c r="D25" s="277">
        <v>1994</v>
      </c>
    </row>
    <row r="26" spans="1:4" x14ac:dyDescent="0.2">
      <c r="A26" s="149" t="s">
        <v>129</v>
      </c>
      <c r="B26" s="149" t="s">
        <v>143</v>
      </c>
      <c r="C26" s="277">
        <v>2003</v>
      </c>
      <c r="D26" s="277">
        <v>1953</v>
      </c>
    </row>
    <row r="27" spans="1:4" x14ac:dyDescent="0.2">
      <c r="A27" s="149" t="s">
        <v>129</v>
      </c>
      <c r="B27" s="149" t="s">
        <v>144</v>
      </c>
      <c r="C27" s="277">
        <v>1929</v>
      </c>
      <c r="D27" s="277">
        <v>1917</v>
      </c>
    </row>
    <row r="28" spans="1:4" x14ac:dyDescent="0.2">
      <c r="A28" s="149" t="s">
        <v>129</v>
      </c>
      <c r="B28" s="149" t="s">
        <v>145</v>
      </c>
      <c r="C28" s="277">
        <v>1942</v>
      </c>
      <c r="D28" s="277">
        <v>1871</v>
      </c>
    </row>
    <row r="29" spans="1:4" x14ac:dyDescent="0.2">
      <c r="A29" s="149" t="s">
        <v>129</v>
      </c>
      <c r="B29" s="149" t="s">
        <v>146</v>
      </c>
      <c r="C29" s="277">
        <v>2322</v>
      </c>
      <c r="D29" s="277">
        <v>1864</v>
      </c>
    </row>
    <row r="30" spans="1:4" x14ac:dyDescent="0.2">
      <c r="A30" s="149" t="s">
        <v>158</v>
      </c>
      <c r="B30" s="149" t="s">
        <v>135</v>
      </c>
      <c r="C30" s="277">
        <v>2209</v>
      </c>
      <c r="D30" s="277">
        <v>1917</v>
      </c>
    </row>
    <row r="31" spans="1:4" x14ac:dyDescent="0.2">
      <c r="A31" s="149" t="s">
        <v>129</v>
      </c>
      <c r="B31" s="149" t="s">
        <v>136</v>
      </c>
      <c r="C31" s="277">
        <v>1868</v>
      </c>
      <c r="D31" s="277">
        <v>1933</v>
      </c>
    </row>
    <row r="32" spans="1:4" x14ac:dyDescent="0.2">
      <c r="A32" s="149" t="s">
        <v>129</v>
      </c>
      <c r="B32" s="149" t="s">
        <v>137</v>
      </c>
      <c r="C32" s="277">
        <v>2666</v>
      </c>
      <c r="D32" s="277">
        <v>2018</v>
      </c>
    </row>
    <row r="33" spans="1:4" x14ac:dyDescent="0.2">
      <c r="A33" s="149" t="s">
        <v>129</v>
      </c>
      <c r="B33" s="149" t="s">
        <v>138</v>
      </c>
      <c r="C33" s="277">
        <v>2330</v>
      </c>
      <c r="D33" s="277">
        <v>2078</v>
      </c>
    </row>
    <row r="34" spans="1:4" x14ac:dyDescent="0.2">
      <c r="A34" s="149" t="s">
        <v>129</v>
      </c>
      <c r="B34" s="149" t="s">
        <v>139</v>
      </c>
      <c r="C34" s="277">
        <v>2616</v>
      </c>
      <c r="D34" s="277">
        <v>2130</v>
      </c>
    </row>
    <row r="35" spans="1:4" x14ac:dyDescent="0.2">
      <c r="A35" s="149" t="s">
        <v>129</v>
      </c>
      <c r="B35" s="149" t="s">
        <v>140</v>
      </c>
      <c r="C35" s="277">
        <v>2318</v>
      </c>
      <c r="D35" s="277">
        <v>2159</v>
      </c>
    </row>
    <row r="36" spans="1:4" x14ac:dyDescent="0.2">
      <c r="A36" s="149" t="s">
        <v>129</v>
      </c>
      <c r="B36" s="149" t="s">
        <v>141</v>
      </c>
      <c r="C36" s="277">
        <v>2121</v>
      </c>
      <c r="D36" s="277">
        <v>2195</v>
      </c>
    </row>
    <row r="37" spans="1:4" x14ac:dyDescent="0.2">
      <c r="A37" s="149" t="s">
        <v>129</v>
      </c>
      <c r="B37" s="149" t="s">
        <v>142</v>
      </c>
      <c r="C37" s="277">
        <v>2911</v>
      </c>
      <c r="D37" s="277">
        <v>2270</v>
      </c>
    </row>
    <row r="38" spans="1:4" x14ac:dyDescent="0.2">
      <c r="A38" s="149" t="s">
        <v>129</v>
      </c>
      <c r="B38" s="149" t="s">
        <v>143</v>
      </c>
      <c r="C38" s="277">
        <v>3073</v>
      </c>
      <c r="D38" s="277">
        <v>2359</v>
      </c>
    </row>
    <row r="39" spans="1:4" x14ac:dyDescent="0.2">
      <c r="A39" s="149" t="s">
        <v>129</v>
      </c>
      <c r="B39" s="149" t="s">
        <v>144</v>
      </c>
      <c r="C39" s="277">
        <v>2490</v>
      </c>
      <c r="D39" s="277">
        <v>2406</v>
      </c>
    </row>
    <row r="40" spans="1:4" x14ac:dyDescent="0.2">
      <c r="A40" s="149" t="s">
        <v>129</v>
      </c>
      <c r="B40" s="149" t="s">
        <v>145</v>
      </c>
      <c r="C40" s="277">
        <v>2202</v>
      </c>
      <c r="D40" s="277">
        <v>2427</v>
      </c>
    </row>
    <row r="41" spans="1:4" x14ac:dyDescent="0.2">
      <c r="A41" s="149" t="s">
        <v>129</v>
      </c>
      <c r="B41" s="149" t="s">
        <v>146</v>
      </c>
      <c r="C41" s="277">
        <v>2032</v>
      </c>
      <c r="D41" s="277">
        <v>2403</v>
      </c>
    </row>
    <row r="42" spans="1:4" x14ac:dyDescent="0.2">
      <c r="A42" s="149" t="s">
        <v>159</v>
      </c>
      <c r="B42" s="149" t="s">
        <v>135</v>
      </c>
      <c r="C42" s="277">
        <v>2582</v>
      </c>
      <c r="D42" s="277">
        <v>2434</v>
      </c>
    </row>
    <row r="43" spans="1:4" x14ac:dyDescent="0.2">
      <c r="A43" s="149" t="s">
        <v>129</v>
      </c>
      <c r="B43" s="149" t="s">
        <v>136</v>
      </c>
      <c r="C43" s="277">
        <v>2683</v>
      </c>
      <c r="D43" s="277">
        <v>2502</v>
      </c>
    </row>
    <row r="44" spans="1:4" x14ac:dyDescent="0.2">
      <c r="A44" s="149" t="s">
        <v>129</v>
      </c>
      <c r="B44" s="149" t="s">
        <v>137</v>
      </c>
      <c r="C44" s="277">
        <v>1919</v>
      </c>
      <c r="D44" s="277">
        <v>2440</v>
      </c>
    </row>
    <row r="45" spans="1:4" x14ac:dyDescent="0.2">
      <c r="A45" s="149" t="s">
        <v>129</v>
      </c>
      <c r="B45" s="149" t="s">
        <v>138</v>
      </c>
      <c r="C45" s="277">
        <v>2240</v>
      </c>
      <c r="D45" s="277">
        <v>2432</v>
      </c>
    </row>
    <row r="46" spans="1:4" x14ac:dyDescent="0.2">
      <c r="A46" s="149" t="s">
        <v>129</v>
      </c>
      <c r="B46" s="149" t="s">
        <v>139</v>
      </c>
      <c r="C46" s="277">
        <v>2186</v>
      </c>
      <c r="D46" s="277">
        <v>2397</v>
      </c>
    </row>
    <row r="47" spans="1:4" x14ac:dyDescent="0.2">
      <c r="A47" s="149" t="s">
        <v>129</v>
      </c>
      <c r="B47" s="149" t="s">
        <v>140</v>
      </c>
      <c r="C47" s="277">
        <v>2147</v>
      </c>
      <c r="D47" s="277">
        <v>2382</v>
      </c>
    </row>
    <row r="48" spans="1:4" x14ac:dyDescent="0.2">
      <c r="A48" s="149" t="s">
        <v>129</v>
      </c>
      <c r="B48" s="149" t="s">
        <v>141</v>
      </c>
      <c r="C48" s="277">
        <v>2085</v>
      </c>
      <c r="D48" s="277">
        <v>2379</v>
      </c>
    </row>
    <row r="49" spans="1:4" x14ac:dyDescent="0.2">
      <c r="A49" s="149" t="s">
        <v>129</v>
      </c>
      <c r="B49" s="149" t="s">
        <v>142</v>
      </c>
      <c r="C49" s="277">
        <v>2495</v>
      </c>
      <c r="D49" s="277">
        <v>2345</v>
      </c>
    </row>
    <row r="50" spans="1:4" x14ac:dyDescent="0.2">
      <c r="A50" s="149" t="s">
        <v>129</v>
      </c>
      <c r="B50" s="149" t="s">
        <v>143</v>
      </c>
      <c r="C50" s="277">
        <v>2257</v>
      </c>
      <c r="D50" s="277">
        <v>2277</v>
      </c>
    </row>
    <row r="51" spans="1:4" x14ac:dyDescent="0.2">
      <c r="A51" s="149" t="s">
        <v>129</v>
      </c>
      <c r="B51" s="149" t="s">
        <v>144</v>
      </c>
      <c r="C51" s="277">
        <v>2399</v>
      </c>
      <c r="D51" s="277">
        <v>2269</v>
      </c>
    </row>
    <row r="52" spans="1:4" x14ac:dyDescent="0.2">
      <c r="A52" s="149" t="s">
        <v>129</v>
      </c>
      <c r="B52" s="149" t="s">
        <v>145</v>
      </c>
      <c r="C52" s="277">
        <v>2525</v>
      </c>
      <c r="D52" s="277">
        <v>2296</v>
      </c>
    </row>
    <row r="53" spans="1:4" x14ac:dyDescent="0.2">
      <c r="A53" s="149" t="s">
        <v>129</v>
      </c>
      <c r="B53" s="149" t="s">
        <v>146</v>
      </c>
      <c r="C53" s="277">
        <v>2284</v>
      </c>
      <c r="D53" s="277">
        <v>2317</v>
      </c>
    </row>
    <row r="54" spans="1:4" x14ac:dyDescent="0.2">
      <c r="A54" s="149" t="s">
        <v>160</v>
      </c>
      <c r="B54" s="149" t="s">
        <v>135</v>
      </c>
      <c r="C54" s="277">
        <v>1934</v>
      </c>
      <c r="D54" s="277">
        <v>2263</v>
      </c>
    </row>
    <row r="55" spans="1:4" x14ac:dyDescent="0.2">
      <c r="A55" s="149" t="s">
        <v>129</v>
      </c>
      <c r="B55" s="149" t="s">
        <v>136</v>
      </c>
      <c r="C55" s="277">
        <v>2184</v>
      </c>
      <c r="D55" s="277">
        <v>2221</v>
      </c>
    </row>
    <row r="56" spans="1:4" x14ac:dyDescent="0.2">
      <c r="A56" s="149" t="s">
        <v>129</v>
      </c>
      <c r="B56" s="149" t="s">
        <v>137</v>
      </c>
      <c r="C56" s="277">
        <v>2230</v>
      </c>
      <c r="D56" s="277">
        <v>2247</v>
      </c>
    </row>
    <row r="57" spans="1:4" x14ac:dyDescent="0.2">
      <c r="A57" s="149" t="s">
        <v>129</v>
      </c>
      <c r="B57" s="149" t="s">
        <v>138</v>
      </c>
      <c r="C57" s="277">
        <v>2506</v>
      </c>
      <c r="D57" s="277">
        <v>2269</v>
      </c>
    </row>
    <row r="58" spans="1:4" x14ac:dyDescent="0.2">
      <c r="A58" s="149" t="s">
        <v>129</v>
      </c>
      <c r="B58" s="149" t="s">
        <v>139</v>
      </c>
      <c r="C58" s="277">
        <v>2653</v>
      </c>
      <c r="D58" s="277">
        <v>2308</v>
      </c>
    </row>
    <row r="59" spans="1:4" x14ac:dyDescent="0.2">
      <c r="A59" s="149" t="s">
        <v>129</v>
      </c>
      <c r="B59" s="149" t="s">
        <v>140</v>
      </c>
      <c r="C59" s="277">
        <v>2856</v>
      </c>
      <c r="D59" s="277">
        <v>2367</v>
      </c>
    </row>
    <row r="60" spans="1:4" x14ac:dyDescent="0.2">
      <c r="A60" s="149" t="s">
        <v>129</v>
      </c>
      <c r="B60" s="149" t="s">
        <v>141</v>
      </c>
      <c r="C60" s="277">
        <v>2113</v>
      </c>
      <c r="D60" s="277">
        <v>2370</v>
      </c>
    </row>
    <row r="61" spans="1:4" x14ac:dyDescent="0.2">
      <c r="A61" s="149" t="s">
        <v>129</v>
      </c>
      <c r="B61" s="149" t="s">
        <v>142</v>
      </c>
      <c r="C61" s="277">
        <v>2341</v>
      </c>
      <c r="D61" s="277">
        <v>2357</v>
      </c>
    </row>
    <row r="62" spans="1:4" x14ac:dyDescent="0.2">
      <c r="A62" s="149" t="s">
        <v>129</v>
      </c>
      <c r="B62" s="149" t="s">
        <v>143</v>
      </c>
      <c r="C62" s="277">
        <v>2139</v>
      </c>
      <c r="D62" s="277">
        <v>2347</v>
      </c>
    </row>
    <row r="63" spans="1:4" x14ac:dyDescent="0.2">
      <c r="A63" s="149" t="s">
        <v>129</v>
      </c>
      <c r="B63" s="149" t="s">
        <v>144</v>
      </c>
      <c r="C63" s="277">
        <v>2328</v>
      </c>
      <c r="D63" s="277">
        <v>2341</v>
      </c>
    </row>
    <row r="64" spans="1:4" x14ac:dyDescent="0.2">
      <c r="A64" s="149" t="s">
        <v>129</v>
      </c>
      <c r="B64" s="149" t="s">
        <v>145</v>
      </c>
      <c r="C64" s="277">
        <v>2188</v>
      </c>
      <c r="D64" s="277">
        <v>2313</v>
      </c>
    </row>
    <row r="65" spans="1:4" x14ac:dyDescent="0.2">
      <c r="A65" s="149" t="s">
        <v>129</v>
      </c>
      <c r="B65" s="149" t="s">
        <v>146</v>
      </c>
      <c r="C65" s="277">
        <v>2739</v>
      </c>
      <c r="D65" s="277">
        <v>2351</v>
      </c>
    </row>
    <row r="66" spans="1:4" x14ac:dyDescent="0.2">
      <c r="A66" s="149" t="s">
        <v>134</v>
      </c>
      <c r="B66" s="149" t="s">
        <v>135</v>
      </c>
      <c r="C66" s="277">
        <v>1934</v>
      </c>
      <c r="D66" s="277">
        <v>2351</v>
      </c>
    </row>
    <row r="67" spans="1:4" x14ac:dyDescent="0.2">
      <c r="A67" s="149" t="s">
        <v>129</v>
      </c>
      <c r="B67" s="149" t="s">
        <v>136</v>
      </c>
      <c r="C67" s="277">
        <v>1841</v>
      </c>
      <c r="D67" s="277">
        <v>2322</v>
      </c>
    </row>
    <row r="68" spans="1:4" x14ac:dyDescent="0.2">
      <c r="A68" s="149" t="s">
        <v>129</v>
      </c>
      <c r="B68" s="149" t="s">
        <v>137</v>
      </c>
      <c r="C68" s="277">
        <v>2015</v>
      </c>
      <c r="D68" s="277">
        <v>2304</v>
      </c>
    </row>
    <row r="69" spans="1:4" x14ac:dyDescent="0.2">
      <c r="A69" s="149" t="s">
        <v>129</v>
      </c>
      <c r="B69" s="149" t="s">
        <v>138</v>
      </c>
      <c r="C69" s="277">
        <v>1960</v>
      </c>
      <c r="D69" s="277">
        <v>2259</v>
      </c>
    </row>
    <row r="70" spans="1:4" x14ac:dyDescent="0.2">
      <c r="A70" s="149" t="s">
        <v>129</v>
      </c>
      <c r="B70" s="149" t="s">
        <v>139</v>
      </c>
      <c r="C70" s="277">
        <v>2496</v>
      </c>
      <c r="D70" s="277">
        <v>2246</v>
      </c>
    </row>
    <row r="71" spans="1:4" x14ac:dyDescent="0.2">
      <c r="A71" s="149" t="s">
        <v>129</v>
      </c>
      <c r="B71" s="149" t="s">
        <v>140</v>
      </c>
      <c r="C71" s="277">
        <v>2083</v>
      </c>
      <c r="D71" s="277">
        <v>2181</v>
      </c>
    </row>
    <row r="72" spans="1:4" x14ac:dyDescent="0.2">
      <c r="A72" s="149" t="s">
        <v>129</v>
      </c>
      <c r="B72" s="149" t="s">
        <v>141</v>
      </c>
      <c r="C72" s="277">
        <v>2384</v>
      </c>
      <c r="D72" s="277">
        <v>2204</v>
      </c>
    </row>
    <row r="73" spans="1:4" x14ac:dyDescent="0.2">
      <c r="A73" s="149" t="s">
        <v>129</v>
      </c>
      <c r="B73" s="149" t="s">
        <v>142</v>
      </c>
      <c r="C73" s="277">
        <v>2830</v>
      </c>
      <c r="D73" s="277">
        <v>2245</v>
      </c>
    </row>
    <row r="74" spans="1:4" x14ac:dyDescent="0.2">
      <c r="A74" s="149" t="s">
        <v>129</v>
      </c>
      <c r="B74" s="149" t="s">
        <v>143</v>
      </c>
      <c r="C74" s="277">
        <v>1910</v>
      </c>
      <c r="D74" s="277">
        <v>2226</v>
      </c>
    </row>
    <row r="75" spans="1:4" x14ac:dyDescent="0.2">
      <c r="A75" s="149" t="s">
        <v>129</v>
      </c>
      <c r="B75" s="149" t="s">
        <v>144</v>
      </c>
      <c r="C75" s="277">
        <v>2292</v>
      </c>
      <c r="D75" s="277">
        <v>2223</v>
      </c>
    </row>
    <row r="76" spans="1:4" x14ac:dyDescent="0.2">
      <c r="A76" s="149" t="s">
        <v>129</v>
      </c>
      <c r="B76" s="149" t="s">
        <v>145</v>
      </c>
      <c r="C76" s="277">
        <v>1740</v>
      </c>
      <c r="D76" s="277">
        <v>2185</v>
      </c>
    </row>
    <row r="77" spans="1:4" x14ac:dyDescent="0.2">
      <c r="A77" s="149" t="s">
        <v>129</v>
      </c>
      <c r="B77" s="149" t="s">
        <v>146</v>
      </c>
      <c r="C77" s="277">
        <v>2804</v>
      </c>
      <c r="D77" s="277">
        <v>2191</v>
      </c>
    </row>
    <row r="78" spans="1:4" x14ac:dyDescent="0.2">
      <c r="A78" s="149" t="s">
        <v>147</v>
      </c>
      <c r="B78" s="149" t="s">
        <v>135</v>
      </c>
      <c r="C78" s="277">
        <v>1818</v>
      </c>
      <c r="D78" s="277">
        <v>2181</v>
      </c>
    </row>
    <row r="79" spans="1:4" x14ac:dyDescent="0.2">
      <c r="A79" s="149" t="s">
        <v>129</v>
      </c>
      <c r="B79" s="149" t="s">
        <v>136</v>
      </c>
      <c r="C79" s="277">
        <v>1746</v>
      </c>
      <c r="D79" s="277">
        <v>2173</v>
      </c>
    </row>
    <row r="80" spans="1:4" x14ac:dyDescent="0.2">
      <c r="A80" s="149" t="s">
        <v>129</v>
      </c>
      <c r="B80" s="149" t="s">
        <v>137</v>
      </c>
      <c r="C80" s="277">
        <v>2002</v>
      </c>
      <c r="D80" s="277">
        <v>2172</v>
      </c>
    </row>
    <row r="81" spans="1:4" x14ac:dyDescent="0.2">
      <c r="A81" s="149" t="s">
        <v>129</v>
      </c>
      <c r="B81" s="149" t="s">
        <v>138</v>
      </c>
      <c r="C81" s="277">
        <v>1741</v>
      </c>
      <c r="D81" s="277">
        <v>2154</v>
      </c>
    </row>
    <row r="82" spans="1:4" x14ac:dyDescent="0.2">
      <c r="A82" s="149" t="s">
        <v>129</v>
      </c>
      <c r="B82" s="149" t="s">
        <v>139</v>
      </c>
      <c r="C82" s="277">
        <v>1806</v>
      </c>
      <c r="D82" s="277">
        <v>2096</v>
      </c>
    </row>
    <row r="83" spans="1:4" x14ac:dyDescent="0.2">
      <c r="A83" s="149" t="s">
        <v>129</v>
      </c>
      <c r="B83" s="149" t="s">
        <v>140</v>
      </c>
      <c r="C83" s="277">
        <v>1785</v>
      </c>
      <c r="D83" s="277">
        <v>2072</v>
      </c>
    </row>
    <row r="84" spans="1:4" x14ac:dyDescent="0.2">
      <c r="A84" s="149" t="s">
        <v>129</v>
      </c>
      <c r="B84" s="149" t="s">
        <v>141</v>
      </c>
      <c r="C84" s="277">
        <v>1772</v>
      </c>
      <c r="D84" s="277">
        <v>2021</v>
      </c>
    </row>
    <row r="85" spans="1:4" x14ac:dyDescent="0.2">
      <c r="A85" s="149" t="s">
        <v>129</v>
      </c>
      <c r="B85" s="149" t="s">
        <v>142</v>
      </c>
      <c r="C85" s="277">
        <v>1901</v>
      </c>
      <c r="D85" s="277">
        <v>1943</v>
      </c>
    </row>
    <row r="86" spans="1:4" x14ac:dyDescent="0.2">
      <c r="A86" s="149" t="s">
        <v>129</v>
      </c>
      <c r="B86" s="149" t="s">
        <v>143</v>
      </c>
      <c r="C86" s="277">
        <v>1860</v>
      </c>
      <c r="D86" s="277">
        <v>1939</v>
      </c>
    </row>
    <row r="87" spans="1:4" x14ac:dyDescent="0.2">
      <c r="A87" s="149" t="s">
        <v>129</v>
      </c>
      <c r="B87" s="149" t="s">
        <v>144</v>
      </c>
      <c r="C87" s="277">
        <v>1935</v>
      </c>
      <c r="D87" s="277">
        <v>1909</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FF0000"/>
  </sheetPr>
  <dimension ref="A1:I87"/>
  <sheetViews>
    <sheetView workbookViewId="0">
      <selection activeCell="A2" sqref="A2"/>
    </sheetView>
  </sheetViews>
  <sheetFormatPr baseColWidth="10" defaultColWidth="9.140625" defaultRowHeight="12.75" x14ac:dyDescent="0.2"/>
  <cols>
    <col min="1" max="16384" width="9.140625" style="149"/>
  </cols>
  <sheetData>
    <row r="1" spans="1:9" ht="15" x14ac:dyDescent="0.25">
      <c r="A1" s="149" t="s">
        <v>1050</v>
      </c>
      <c r="H1" s="330" t="s">
        <v>133</v>
      </c>
      <c r="I1" s="330"/>
    </row>
    <row r="2" spans="1:9" x14ac:dyDescent="0.2">
      <c r="A2" s="149" t="s">
        <v>606</v>
      </c>
    </row>
    <row r="3" spans="1:9" x14ac:dyDescent="0.2">
      <c r="A3" s="278" t="s">
        <v>610</v>
      </c>
    </row>
    <row r="5" spans="1:9" x14ac:dyDescent="0.2">
      <c r="A5" s="149" t="s">
        <v>161</v>
      </c>
      <c r="B5" s="149" t="s">
        <v>148</v>
      </c>
      <c r="C5" s="149" t="s">
        <v>172</v>
      </c>
      <c r="D5" s="149" t="s">
        <v>611</v>
      </c>
    </row>
    <row r="6" spans="1:9" x14ac:dyDescent="0.2">
      <c r="A6" s="149" t="s">
        <v>156</v>
      </c>
      <c r="B6" s="149" t="s">
        <v>135</v>
      </c>
      <c r="C6" s="277">
        <v>-0.5</v>
      </c>
      <c r="D6" s="277">
        <v>3</v>
      </c>
    </row>
    <row r="7" spans="1:9" x14ac:dyDescent="0.2">
      <c r="A7" s="149" t="s">
        <v>129</v>
      </c>
      <c r="B7" s="149" t="s">
        <v>136</v>
      </c>
      <c r="C7" s="277">
        <v>1.6</v>
      </c>
      <c r="D7" s="277">
        <v>2.4</v>
      </c>
    </row>
    <row r="8" spans="1:9" x14ac:dyDescent="0.2">
      <c r="A8" s="149" t="s">
        <v>129</v>
      </c>
      <c r="B8" s="149" t="s">
        <v>137</v>
      </c>
      <c r="C8" s="277">
        <v>2</v>
      </c>
      <c r="D8" s="277">
        <v>2</v>
      </c>
    </row>
    <row r="9" spans="1:9" x14ac:dyDescent="0.2">
      <c r="A9" s="149" t="s">
        <v>129</v>
      </c>
      <c r="B9" s="149" t="s">
        <v>138</v>
      </c>
      <c r="C9" s="277">
        <v>5.4</v>
      </c>
      <c r="D9" s="277">
        <v>2.1</v>
      </c>
    </row>
    <row r="10" spans="1:9" x14ac:dyDescent="0.2">
      <c r="A10" s="149" t="s">
        <v>129</v>
      </c>
      <c r="B10" s="149" t="s">
        <v>139</v>
      </c>
      <c r="C10" s="277">
        <v>2.1</v>
      </c>
      <c r="D10" s="277">
        <v>1.9</v>
      </c>
    </row>
    <row r="11" spans="1:9" x14ac:dyDescent="0.2">
      <c r="A11" s="149" t="s">
        <v>129</v>
      </c>
      <c r="B11" s="149" t="s">
        <v>140</v>
      </c>
      <c r="C11" s="277">
        <v>0.4</v>
      </c>
      <c r="D11" s="277">
        <v>1.6</v>
      </c>
    </row>
    <row r="12" spans="1:9" x14ac:dyDescent="0.2">
      <c r="A12" s="149" t="s">
        <v>129</v>
      </c>
      <c r="B12" s="149" t="s">
        <v>141</v>
      </c>
      <c r="C12" s="277">
        <v>-3.7</v>
      </c>
      <c r="D12" s="277">
        <v>1.1000000000000001</v>
      </c>
    </row>
    <row r="13" spans="1:9" x14ac:dyDescent="0.2">
      <c r="A13" s="149" t="s">
        <v>129</v>
      </c>
      <c r="B13" s="149" t="s">
        <v>142</v>
      </c>
      <c r="C13" s="277">
        <v>-7.2</v>
      </c>
      <c r="D13" s="277">
        <v>0.3</v>
      </c>
    </row>
    <row r="14" spans="1:9" x14ac:dyDescent="0.2">
      <c r="A14" s="149" t="s">
        <v>129</v>
      </c>
      <c r="B14" s="149" t="s">
        <v>143</v>
      </c>
      <c r="C14" s="277">
        <v>-7.3</v>
      </c>
      <c r="D14" s="277">
        <v>-0.5</v>
      </c>
    </row>
    <row r="15" spans="1:9" x14ac:dyDescent="0.2">
      <c r="A15" s="149" t="s">
        <v>129</v>
      </c>
      <c r="B15" s="149" t="s">
        <v>144</v>
      </c>
      <c r="C15" s="277">
        <v>-8</v>
      </c>
      <c r="D15" s="277">
        <v>-1.3</v>
      </c>
    </row>
    <row r="16" spans="1:9" x14ac:dyDescent="0.2">
      <c r="A16" s="149" t="s">
        <v>129</v>
      </c>
      <c r="B16" s="149" t="s">
        <v>145</v>
      </c>
      <c r="C16" s="277">
        <v>-8.9</v>
      </c>
      <c r="D16" s="277">
        <v>-2</v>
      </c>
    </row>
    <row r="17" spans="1:4" x14ac:dyDescent="0.2">
      <c r="A17" s="149" t="s">
        <v>129</v>
      </c>
      <c r="B17" s="149" t="s">
        <v>146</v>
      </c>
      <c r="C17" s="277">
        <v>-10.3</v>
      </c>
      <c r="D17" s="277">
        <v>-2.9</v>
      </c>
    </row>
    <row r="18" spans="1:4" x14ac:dyDescent="0.2">
      <c r="A18" s="149" t="s">
        <v>157</v>
      </c>
      <c r="B18" s="149" t="s">
        <v>135</v>
      </c>
      <c r="C18" s="277">
        <v>-10.6</v>
      </c>
      <c r="D18" s="277">
        <v>-3.7</v>
      </c>
    </row>
    <row r="19" spans="1:4" x14ac:dyDescent="0.2">
      <c r="A19" s="149" t="s">
        <v>129</v>
      </c>
      <c r="B19" s="149" t="s">
        <v>136</v>
      </c>
      <c r="C19" s="277">
        <v>-13</v>
      </c>
      <c r="D19" s="277">
        <v>-4.9000000000000004</v>
      </c>
    </row>
    <row r="20" spans="1:4" x14ac:dyDescent="0.2">
      <c r="A20" s="149" t="s">
        <v>129</v>
      </c>
      <c r="B20" s="149" t="s">
        <v>137</v>
      </c>
      <c r="C20" s="277">
        <v>-13.8</v>
      </c>
      <c r="D20" s="277">
        <v>-6.2</v>
      </c>
    </row>
    <row r="21" spans="1:4" x14ac:dyDescent="0.2">
      <c r="A21" s="149" t="s">
        <v>129</v>
      </c>
      <c r="B21" s="149" t="s">
        <v>138</v>
      </c>
      <c r="C21" s="277">
        <v>-16.600000000000001</v>
      </c>
      <c r="D21" s="277">
        <v>-8.1</v>
      </c>
    </row>
    <row r="22" spans="1:4" x14ac:dyDescent="0.2">
      <c r="A22" s="149" t="s">
        <v>129</v>
      </c>
      <c r="B22" s="149" t="s">
        <v>139</v>
      </c>
      <c r="C22" s="277">
        <v>-14.9</v>
      </c>
      <c r="D22" s="277">
        <v>-9.5</v>
      </c>
    </row>
    <row r="23" spans="1:4" x14ac:dyDescent="0.2">
      <c r="A23" s="149" t="s">
        <v>129</v>
      </c>
      <c r="B23" s="149" t="s">
        <v>140</v>
      </c>
      <c r="C23" s="277">
        <v>-14.6</v>
      </c>
      <c r="D23" s="277">
        <v>-10.7</v>
      </c>
    </row>
    <row r="24" spans="1:4" x14ac:dyDescent="0.2">
      <c r="A24" s="149" t="s">
        <v>129</v>
      </c>
      <c r="B24" s="149" t="s">
        <v>141</v>
      </c>
      <c r="C24" s="277">
        <v>-14.5</v>
      </c>
      <c r="D24" s="277">
        <v>-11.6</v>
      </c>
    </row>
    <row r="25" spans="1:4" x14ac:dyDescent="0.2">
      <c r="A25" s="149" t="s">
        <v>129</v>
      </c>
      <c r="B25" s="149" t="s">
        <v>142</v>
      </c>
      <c r="C25" s="277">
        <v>-15.8</v>
      </c>
      <c r="D25" s="277">
        <v>-12.3</v>
      </c>
    </row>
    <row r="26" spans="1:4" x14ac:dyDescent="0.2">
      <c r="A26" s="149" t="s">
        <v>129</v>
      </c>
      <c r="B26" s="149" t="s">
        <v>143</v>
      </c>
      <c r="C26" s="277">
        <v>-17.100000000000001</v>
      </c>
      <c r="D26" s="277">
        <v>-13.2</v>
      </c>
    </row>
    <row r="27" spans="1:4" x14ac:dyDescent="0.2">
      <c r="A27" s="149" t="s">
        <v>129</v>
      </c>
      <c r="B27" s="149" t="s">
        <v>144</v>
      </c>
      <c r="C27" s="277">
        <v>-18</v>
      </c>
      <c r="D27" s="277">
        <v>-14</v>
      </c>
    </row>
    <row r="28" spans="1:4" x14ac:dyDescent="0.2">
      <c r="A28" s="149" t="s">
        <v>129</v>
      </c>
      <c r="B28" s="149" t="s">
        <v>145</v>
      </c>
      <c r="C28" s="277">
        <v>-19</v>
      </c>
      <c r="D28" s="277">
        <v>-14.8</v>
      </c>
    </row>
    <row r="29" spans="1:4" x14ac:dyDescent="0.2">
      <c r="A29" s="149" t="s">
        <v>129</v>
      </c>
      <c r="B29" s="149" t="s">
        <v>146</v>
      </c>
      <c r="C29" s="277">
        <v>-18.399999999999999</v>
      </c>
      <c r="D29" s="277">
        <v>-15.5</v>
      </c>
    </row>
    <row r="30" spans="1:4" x14ac:dyDescent="0.2">
      <c r="A30" s="149" t="s">
        <v>158</v>
      </c>
      <c r="B30" s="149" t="s">
        <v>135</v>
      </c>
      <c r="C30" s="277">
        <v>-15.1</v>
      </c>
      <c r="D30" s="277">
        <v>-15.9</v>
      </c>
    </row>
    <row r="31" spans="1:4" x14ac:dyDescent="0.2">
      <c r="A31" s="149" t="s">
        <v>129</v>
      </c>
      <c r="B31" s="149" t="s">
        <v>136</v>
      </c>
      <c r="C31" s="277">
        <v>-12.5</v>
      </c>
      <c r="D31" s="277">
        <v>-15.9</v>
      </c>
    </row>
    <row r="32" spans="1:4" x14ac:dyDescent="0.2">
      <c r="A32" s="149" t="s">
        <v>129</v>
      </c>
      <c r="B32" s="149" t="s">
        <v>137</v>
      </c>
      <c r="C32" s="277">
        <v>-7.6</v>
      </c>
      <c r="D32" s="277">
        <v>-15.3</v>
      </c>
    </row>
    <row r="33" spans="1:4" x14ac:dyDescent="0.2">
      <c r="A33" s="149" t="s">
        <v>129</v>
      </c>
      <c r="B33" s="149" t="s">
        <v>138</v>
      </c>
      <c r="C33" s="277">
        <v>-2.7</v>
      </c>
      <c r="D33" s="277">
        <v>-14.2</v>
      </c>
    </row>
    <row r="34" spans="1:4" x14ac:dyDescent="0.2">
      <c r="A34" s="149" t="s">
        <v>129</v>
      </c>
      <c r="B34" s="149" t="s">
        <v>139</v>
      </c>
      <c r="C34" s="277">
        <v>-0.1</v>
      </c>
      <c r="D34" s="277">
        <v>-13</v>
      </c>
    </row>
    <row r="35" spans="1:4" x14ac:dyDescent="0.2">
      <c r="A35" s="149" t="s">
        <v>129</v>
      </c>
      <c r="B35" s="149" t="s">
        <v>140</v>
      </c>
      <c r="C35" s="277">
        <v>2.2999999999999998</v>
      </c>
      <c r="D35" s="277">
        <v>-11.5</v>
      </c>
    </row>
    <row r="36" spans="1:4" x14ac:dyDescent="0.2">
      <c r="A36" s="149" t="s">
        <v>129</v>
      </c>
      <c r="B36" s="149" t="s">
        <v>141</v>
      </c>
      <c r="C36" s="277">
        <v>6.8</v>
      </c>
      <c r="D36" s="277">
        <v>-9.8000000000000007</v>
      </c>
    </row>
    <row r="37" spans="1:4" x14ac:dyDescent="0.2">
      <c r="A37" s="149" t="s">
        <v>129</v>
      </c>
      <c r="B37" s="149" t="s">
        <v>142</v>
      </c>
      <c r="C37" s="277">
        <v>13.8</v>
      </c>
      <c r="D37" s="277">
        <v>-7.3</v>
      </c>
    </row>
    <row r="38" spans="1:4" x14ac:dyDescent="0.2">
      <c r="A38" s="149" t="s">
        <v>129</v>
      </c>
      <c r="B38" s="149" t="s">
        <v>143</v>
      </c>
      <c r="C38" s="277">
        <v>20.8</v>
      </c>
      <c r="D38" s="277">
        <v>-4.0999999999999996</v>
      </c>
    </row>
    <row r="39" spans="1:4" x14ac:dyDescent="0.2">
      <c r="A39" s="149" t="s">
        <v>129</v>
      </c>
      <c r="B39" s="149" t="s">
        <v>144</v>
      </c>
      <c r="C39" s="277">
        <v>25.5</v>
      </c>
      <c r="D39" s="277">
        <v>-0.5</v>
      </c>
    </row>
    <row r="40" spans="1:4" x14ac:dyDescent="0.2">
      <c r="A40" s="149" t="s">
        <v>129</v>
      </c>
      <c r="B40" s="149" t="s">
        <v>145</v>
      </c>
      <c r="C40" s="277">
        <v>29.7</v>
      </c>
      <c r="D40" s="277">
        <v>3.5</v>
      </c>
    </row>
    <row r="41" spans="1:4" x14ac:dyDescent="0.2">
      <c r="A41" s="149" t="s">
        <v>129</v>
      </c>
      <c r="B41" s="149" t="s">
        <v>146</v>
      </c>
      <c r="C41" s="277">
        <v>28.9</v>
      </c>
      <c r="D41" s="277">
        <v>7.5</v>
      </c>
    </row>
    <row r="42" spans="1:4" x14ac:dyDescent="0.2">
      <c r="A42" s="149" t="s">
        <v>159</v>
      </c>
      <c r="B42" s="149" t="s">
        <v>135</v>
      </c>
      <c r="C42" s="277">
        <v>27</v>
      </c>
      <c r="D42" s="277">
        <v>11</v>
      </c>
    </row>
    <row r="43" spans="1:4" x14ac:dyDescent="0.2">
      <c r="A43" s="149" t="s">
        <v>129</v>
      </c>
      <c r="B43" s="149" t="s">
        <v>136</v>
      </c>
      <c r="C43" s="277">
        <v>29.4</v>
      </c>
      <c r="D43" s="277">
        <v>14.5</v>
      </c>
    </row>
    <row r="44" spans="1:4" x14ac:dyDescent="0.2">
      <c r="A44" s="149" t="s">
        <v>129</v>
      </c>
      <c r="B44" s="149" t="s">
        <v>137</v>
      </c>
      <c r="C44" s="277">
        <v>20.9</v>
      </c>
      <c r="D44" s="277">
        <v>16.899999999999999</v>
      </c>
    </row>
    <row r="45" spans="1:4" x14ac:dyDescent="0.2">
      <c r="A45" s="149" t="s">
        <v>129</v>
      </c>
      <c r="B45" s="149" t="s">
        <v>138</v>
      </c>
      <c r="C45" s="277">
        <v>17.100000000000001</v>
      </c>
      <c r="D45" s="277">
        <v>18.5</v>
      </c>
    </row>
    <row r="46" spans="1:4" x14ac:dyDescent="0.2">
      <c r="A46" s="149" t="s">
        <v>129</v>
      </c>
      <c r="B46" s="149" t="s">
        <v>139</v>
      </c>
      <c r="C46" s="277">
        <v>12.5</v>
      </c>
      <c r="D46" s="277">
        <v>19.600000000000001</v>
      </c>
    </row>
    <row r="47" spans="1:4" x14ac:dyDescent="0.2">
      <c r="A47" s="149" t="s">
        <v>129</v>
      </c>
      <c r="B47" s="149" t="s">
        <v>140</v>
      </c>
      <c r="C47" s="277">
        <v>10.4</v>
      </c>
      <c r="D47" s="277">
        <v>20.2</v>
      </c>
    </row>
    <row r="48" spans="1:4" x14ac:dyDescent="0.2">
      <c r="A48" s="149" t="s">
        <v>129</v>
      </c>
      <c r="B48" s="149" t="s">
        <v>141</v>
      </c>
      <c r="C48" s="277">
        <v>8.4</v>
      </c>
      <c r="D48" s="277">
        <v>20.399999999999999</v>
      </c>
    </row>
    <row r="49" spans="1:4" x14ac:dyDescent="0.2">
      <c r="A49" s="149" t="s">
        <v>129</v>
      </c>
      <c r="B49" s="149" t="s">
        <v>142</v>
      </c>
      <c r="C49" s="277">
        <v>3.3</v>
      </c>
      <c r="D49" s="277">
        <v>19.5</v>
      </c>
    </row>
    <row r="50" spans="1:4" x14ac:dyDescent="0.2">
      <c r="A50" s="149" t="s">
        <v>129</v>
      </c>
      <c r="B50" s="149" t="s">
        <v>143</v>
      </c>
      <c r="C50" s="277">
        <v>-3.5</v>
      </c>
      <c r="D50" s="277">
        <v>17.5</v>
      </c>
    </row>
    <row r="51" spans="1:4" x14ac:dyDescent="0.2">
      <c r="A51" s="149" t="s">
        <v>129</v>
      </c>
      <c r="B51" s="149" t="s">
        <v>144</v>
      </c>
      <c r="C51" s="277">
        <v>-5.7</v>
      </c>
      <c r="D51" s="277">
        <v>14.9</v>
      </c>
    </row>
    <row r="52" spans="1:4" x14ac:dyDescent="0.2">
      <c r="A52" s="149" t="s">
        <v>129</v>
      </c>
      <c r="B52" s="149" t="s">
        <v>145</v>
      </c>
      <c r="C52" s="277">
        <v>-5.4</v>
      </c>
      <c r="D52" s="277">
        <v>11.9</v>
      </c>
    </row>
    <row r="53" spans="1:4" x14ac:dyDescent="0.2">
      <c r="A53" s="149" t="s">
        <v>129</v>
      </c>
      <c r="B53" s="149" t="s">
        <v>146</v>
      </c>
      <c r="C53" s="277">
        <v>-3.6</v>
      </c>
      <c r="D53" s="277">
        <v>9.1999999999999993</v>
      </c>
    </row>
    <row r="54" spans="1:4" x14ac:dyDescent="0.2">
      <c r="A54" s="149" t="s">
        <v>160</v>
      </c>
      <c r="B54" s="149" t="s">
        <v>135</v>
      </c>
      <c r="C54" s="277">
        <v>-7</v>
      </c>
      <c r="D54" s="277">
        <v>6.4</v>
      </c>
    </row>
    <row r="55" spans="1:4" x14ac:dyDescent="0.2">
      <c r="A55" s="149" t="s">
        <v>129</v>
      </c>
      <c r="B55" s="149" t="s">
        <v>136</v>
      </c>
      <c r="C55" s="277">
        <v>-11.2</v>
      </c>
      <c r="D55" s="277">
        <v>3</v>
      </c>
    </row>
    <row r="56" spans="1:4" x14ac:dyDescent="0.2">
      <c r="A56" s="149" t="s">
        <v>129</v>
      </c>
      <c r="B56" s="149" t="s">
        <v>137</v>
      </c>
      <c r="C56" s="277">
        <v>-7.9</v>
      </c>
      <c r="D56" s="277">
        <v>0.6</v>
      </c>
    </row>
    <row r="57" spans="1:4" x14ac:dyDescent="0.2">
      <c r="A57" s="149" t="s">
        <v>129</v>
      </c>
      <c r="B57" s="149" t="s">
        <v>138</v>
      </c>
      <c r="C57" s="277">
        <v>-6.7</v>
      </c>
      <c r="D57" s="277">
        <v>-1.4</v>
      </c>
    </row>
    <row r="58" spans="1:4" x14ac:dyDescent="0.2">
      <c r="A58" s="149" t="s">
        <v>129</v>
      </c>
      <c r="B58" s="149" t="s">
        <v>139</v>
      </c>
      <c r="C58" s="277">
        <v>-3.7</v>
      </c>
      <c r="D58" s="277">
        <v>-2.7</v>
      </c>
    </row>
    <row r="59" spans="1:4" x14ac:dyDescent="0.2">
      <c r="A59" s="149" t="s">
        <v>129</v>
      </c>
      <c r="B59" s="149" t="s">
        <v>140</v>
      </c>
      <c r="C59" s="277">
        <v>-0.6</v>
      </c>
      <c r="D59" s="277">
        <v>-3.6</v>
      </c>
    </row>
    <row r="60" spans="1:4" x14ac:dyDescent="0.2">
      <c r="A60" s="149" t="s">
        <v>129</v>
      </c>
      <c r="B60" s="149" t="s">
        <v>141</v>
      </c>
      <c r="C60" s="277">
        <v>-0.4</v>
      </c>
      <c r="D60" s="277">
        <v>-4.4000000000000004</v>
      </c>
    </row>
    <row r="61" spans="1:4" x14ac:dyDescent="0.2">
      <c r="A61" s="149" t="s">
        <v>129</v>
      </c>
      <c r="B61" s="149" t="s">
        <v>142</v>
      </c>
      <c r="C61" s="277">
        <v>0.5</v>
      </c>
      <c r="D61" s="277">
        <v>-4.5999999999999996</v>
      </c>
    </row>
    <row r="62" spans="1:4" x14ac:dyDescent="0.2">
      <c r="A62" s="149" t="s">
        <v>129</v>
      </c>
      <c r="B62" s="149" t="s">
        <v>143</v>
      </c>
      <c r="C62" s="277">
        <v>3.1</v>
      </c>
      <c r="D62" s="277">
        <v>-4.0999999999999996</v>
      </c>
    </row>
    <row r="63" spans="1:4" x14ac:dyDescent="0.2">
      <c r="A63" s="149" t="s">
        <v>129</v>
      </c>
      <c r="B63" s="149" t="s">
        <v>144</v>
      </c>
      <c r="C63" s="277">
        <v>3.2</v>
      </c>
      <c r="D63" s="277">
        <v>-3.3</v>
      </c>
    </row>
    <row r="64" spans="1:4" x14ac:dyDescent="0.2">
      <c r="A64" s="149" t="s">
        <v>129</v>
      </c>
      <c r="B64" s="149" t="s">
        <v>145</v>
      </c>
      <c r="C64" s="277">
        <v>0.8</v>
      </c>
      <c r="D64" s="277">
        <v>-2.8</v>
      </c>
    </row>
    <row r="65" spans="1:4" x14ac:dyDescent="0.2">
      <c r="A65" s="149" t="s">
        <v>129</v>
      </c>
      <c r="B65" s="149" t="s">
        <v>146</v>
      </c>
      <c r="C65" s="277">
        <v>1.5</v>
      </c>
      <c r="D65" s="277">
        <v>-2.4</v>
      </c>
    </row>
    <row r="66" spans="1:4" x14ac:dyDescent="0.2">
      <c r="A66" s="149" t="s">
        <v>134</v>
      </c>
      <c r="B66" s="149" t="s">
        <v>135</v>
      </c>
      <c r="C66" s="277">
        <v>3.9</v>
      </c>
      <c r="D66" s="277">
        <v>-1.5</v>
      </c>
    </row>
    <row r="67" spans="1:4" x14ac:dyDescent="0.2">
      <c r="A67" s="149" t="s">
        <v>129</v>
      </c>
      <c r="B67" s="149" t="s">
        <v>136</v>
      </c>
      <c r="C67" s="277">
        <v>4.5999999999999996</v>
      </c>
      <c r="D67" s="277">
        <v>-0.2</v>
      </c>
    </row>
    <row r="68" spans="1:4" x14ac:dyDescent="0.2">
      <c r="A68" s="149" t="s">
        <v>129</v>
      </c>
      <c r="B68" s="149" t="s">
        <v>137</v>
      </c>
      <c r="C68" s="277">
        <v>2.6</v>
      </c>
      <c r="D68" s="277">
        <v>0.7</v>
      </c>
    </row>
    <row r="69" spans="1:4" x14ac:dyDescent="0.2">
      <c r="A69" s="149" t="s">
        <v>129</v>
      </c>
      <c r="B69" s="149" t="s">
        <v>138</v>
      </c>
      <c r="C69" s="277">
        <v>-0.5</v>
      </c>
      <c r="D69" s="277">
        <v>1.2</v>
      </c>
    </row>
    <row r="70" spans="1:4" x14ac:dyDescent="0.2">
      <c r="A70" s="149" t="s">
        <v>129</v>
      </c>
      <c r="B70" s="149" t="s">
        <v>139</v>
      </c>
      <c r="C70" s="277">
        <v>-2.7</v>
      </c>
      <c r="D70" s="277">
        <v>1.3</v>
      </c>
    </row>
    <row r="71" spans="1:4" x14ac:dyDescent="0.2">
      <c r="A71" s="149" t="s">
        <v>129</v>
      </c>
      <c r="B71" s="149" t="s">
        <v>140</v>
      </c>
      <c r="C71" s="277">
        <v>-7.9</v>
      </c>
      <c r="D71" s="277">
        <v>0.7</v>
      </c>
    </row>
    <row r="72" spans="1:4" x14ac:dyDescent="0.2">
      <c r="A72" s="149" t="s">
        <v>129</v>
      </c>
      <c r="B72" s="149" t="s">
        <v>141</v>
      </c>
      <c r="C72" s="277">
        <v>-7</v>
      </c>
      <c r="D72" s="277">
        <v>0.2</v>
      </c>
    </row>
    <row r="73" spans="1:4" x14ac:dyDescent="0.2">
      <c r="A73" s="149" t="s">
        <v>129</v>
      </c>
      <c r="B73" s="149" t="s">
        <v>142</v>
      </c>
      <c r="C73" s="277">
        <v>-4.8</v>
      </c>
      <c r="D73" s="277">
        <v>-0.3</v>
      </c>
    </row>
    <row r="74" spans="1:4" x14ac:dyDescent="0.2">
      <c r="A74" s="149" t="s">
        <v>129</v>
      </c>
      <c r="B74" s="149" t="s">
        <v>143</v>
      </c>
      <c r="C74" s="277">
        <v>-5.2</v>
      </c>
      <c r="D74" s="277">
        <v>-1</v>
      </c>
    </row>
    <row r="75" spans="1:4" x14ac:dyDescent="0.2">
      <c r="A75" s="149" t="s">
        <v>129</v>
      </c>
      <c r="B75" s="149" t="s">
        <v>144</v>
      </c>
      <c r="C75" s="277">
        <v>-5.0999999999999996</v>
      </c>
      <c r="D75" s="277">
        <v>-1.6</v>
      </c>
    </row>
    <row r="76" spans="1:4" x14ac:dyDescent="0.2">
      <c r="A76" s="149" t="s">
        <v>129</v>
      </c>
      <c r="B76" s="149" t="s">
        <v>145</v>
      </c>
      <c r="C76" s="277">
        <v>-5.5</v>
      </c>
      <c r="D76" s="277">
        <v>-2.2000000000000002</v>
      </c>
    </row>
    <row r="77" spans="1:4" x14ac:dyDescent="0.2">
      <c r="A77" s="149" t="s">
        <v>129</v>
      </c>
      <c r="B77" s="149" t="s">
        <v>146</v>
      </c>
      <c r="C77" s="277">
        <v>-6.8</v>
      </c>
      <c r="D77" s="277">
        <v>-2.9</v>
      </c>
    </row>
    <row r="78" spans="1:4" x14ac:dyDescent="0.2">
      <c r="A78" s="149" t="s">
        <v>147</v>
      </c>
      <c r="B78" s="149" t="s">
        <v>135</v>
      </c>
      <c r="C78" s="277">
        <v>-7.2</v>
      </c>
      <c r="D78" s="277">
        <v>-3.8</v>
      </c>
    </row>
    <row r="79" spans="1:4" x14ac:dyDescent="0.2">
      <c r="A79" s="149" t="s">
        <v>129</v>
      </c>
      <c r="B79" s="149" t="s">
        <v>136</v>
      </c>
      <c r="C79" s="277">
        <v>-6.4</v>
      </c>
      <c r="D79" s="277">
        <v>-4.7</v>
      </c>
    </row>
    <row r="80" spans="1:4" x14ac:dyDescent="0.2">
      <c r="A80" s="149" t="s">
        <v>129</v>
      </c>
      <c r="B80" s="149" t="s">
        <v>137</v>
      </c>
      <c r="C80" s="277">
        <v>-5.7</v>
      </c>
      <c r="D80" s="277">
        <v>-5.4</v>
      </c>
    </row>
    <row r="81" spans="1:4" x14ac:dyDescent="0.2">
      <c r="A81" s="149" t="s">
        <v>129</v>
      </c>
      <c r="B81" s="149" t="s">
        <v>138</v>
      </c>
      <c r="C81" s="277">
        <v>-4.5999999999999996</v>
      </c>
      <c r="D81" s="277">
        <v>-5.7</v>
      </c>
    </row>
    <row r="82" spans="1:4" x14ac:dyDescent="0.2">
      <c r="A82" s="149" t="s">
        <v>129</v>
      </c>
      <c r="B82" s="149" t="s">
        <v>139</v>
      </c>
      <c r="C82" s="277">
        <v>-6.7</v>
      </c>
      <c r="D82" s="277">
        <v>-6.1</v>
      </c>
    </row>
    <row r="83" spans="1:4" x14ac:dyDescent="0.2">
      <c r="A83" s="149" t="s">
        <v>129</v>
      </c>
      <c r="B83" s="149" t="s">
        <v>140</v>
      </c>
      <c r="C83" s="277">
        <v>-5</v>
      </c>
      <c r="D83" s="277">
        <v>-5.8</v>
      </c>
    </row>
    <row r="84" spans="1:4" x14ac:dyDescent="0.2">
      <c r="A84" s="149" t="s">
        <v>129</v>
      </c>
      <c r="B84" s="149" t="s">
        <v>141</v>
      </c>
      <c r="C84" s="277">
        <v>-8.3000000000000007</v>
      </c>
      <c r="D84" s="277">
        <v>-5.9</v>
      </c>
    </row>
    <row r="85" spans="1:4" x14ac:dyDescent="0.2">
      <c r="A85" s="149" t="s">
        <v>129</v>
      </c>
      <c r="B85" s="149" t="s">
        <v>142</v>
      </c>
      <c r="C85" s="277">
        <v>-13.4</v>
      </c>
      <c r="D85" s="277">
        <v>-6.7</v>
      </c>
    </row>
    <row r="86" spans="1:4" x14ac:dyDescent="0.2">
      <c r="A86" s="149" t="s">
        <v>129</v>
      </c>
      <c r="B86" s="149" t="s">
        <v>143</v>
      </c>
      <c r="C86" s="277">
        <v>-12.9</v>
      </c>
      <c r="D86" s="277">
        <v>-7.3</v>
      </c>
    </row>
    <row r="87" spans="1:4" x14ac:dyDescent="0.2">
      <c r="A87" s="149" t="s">
        <v>129</v>
      </c>
      <c r="B87" s="149" t="s">
        <v>144</v>
      </c>
      <c r="C87" s="277">
        <v>-14.1</v>
      </c>
      <c r="D87" s="277">
        <v>-8.1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FF0000"/>
  </sheetPr>
  <dimension ref="A1:I37"/>
  <sheetViews>
    <sheetView workbookViewId="0">
      <selection activeCell="A2" sqref="A2"/>
    </sheetView>
  </sheetViews>
  <sheetFormatPr baseColWidth="10" defaultColWidth="9.140625" defaultRowHeight="12.75" x14ac:dyDescent="0.2"/>
  <cols>
    <col min="1" max="16384" width="9.140625" style="149"/>
  </cols>
  <sheetData>
    <row r="1" spans="1:9" ht="15" x14ac:dyDescent="0.25">
      <c r="A1" s="149" t="s">
        <v>1051</v>
      </c>
      <c r="H1" s="330" t="s">
        <v>133</v>
      </c>
      <c r="I1" s="330"/>
    </row>
    <row r="2" spans="1:9" x14ac:dyDescent="0.2">
      <c r="A2" s="149" t="s">
        <v>606</v>
      </c>
    </row>
    <row r="3" spans="1:9" x14ac:dyDescent="0.2">
      <c r="A3" s="278"/>
    </row>
    <row r="5" spans="1:9" x14ac:dyDescent="0.2">
      <c r="A5" s="149" t="s">
        <v>209</v>
      </c>
      <c r="B5" s="149" t="s">
        <v>612</v>
      </c>
    </row>
    <row r="6" spans="1:9" x14ac:dyDescent="0.2">
      <c r="A6" s="149" t="s">
        <v>114</v>
      </c>
      <c r="B6" s="155">
        <v>0.4</v>
      </c>
    </row>
    <row r="7" spans="1:9" x14ac:dyDescent="0.2">
      <c r="A7" s="149" t="s">
        <v>92</v>
      </c>
      <c r="B7" s="155">
        <v>0.5</v>
      </c>
    </row>
    <row r="8" spans="1:9" x14ac:dyDescent="0.2">
      <c r="A8" s="149" t="s">
        <v>108</v>
      </c>
      <c r="B8" s="155">
        <v>0.6</v>
      </c>
    </row>
    <row r="9" spans="1:9" x14ac:dyDescent="0.2">
      <c r="A9" s="149" t="s">
        <v>96</v>
      </c>
      <c r="B9" s="155">
        <v>0.6</v>
      </c>
    </row>
    <row r="10" spans="1:9" x14ac:dyDescent="0.2">
      <c r="A10" s="149" t="s">
        <v>106</v>
      </c>
      <c r="B10" s="155">
        <v>0.7</v>
      </c>
    </row>
    <row r="11" spans="1:9" x14ac:dyDescent="0.2">
      <c r="A11" s="149" t="s">
        <v>105</v>
      </c>
      <c r="B11" s="155">
        <v>0.7</v>
      </c>
    </row>
    <row r="12" spans="1:9" x14ac:dyDescent="0.2">
      <c r="A12" s="149" t="s">
        <v>93</v>
      </c>
      <c r="B12" s="155">
        <v>0.7</v>
      </c>
    </row>
    <row r="13" spans="1:9" x14ac:dyDescent="0.2">
      <c r="A13" s="149" t="s">
        <v>122</v>
      </c>
      <c r="B13" s="155">
        <v>1.2</v>
      </c>
    </row>
    <row r="14" spans="1:9" x14ac:dyDescent="0.2">
      <c r="A14" s="149" t="s">
        <v>102</v>
      </c>
      <c r="B14" s="155">
        <v>1.3</v>
      </c>
    </row>
    <row r="15" spans="1:9" x14ac:dyDescent="0.2">
      <c r="A15" s="149" t="s">
        <v>113</v>
      </c>
      <c r="B15" s="155">
        <v>1.8</v>
      </c>
    </row>
    <row r="16" spans="1:9" x14ac:dyDescent="0.2">
      <c r="A16" s="149" t="s">
        <v>110</v>
      </c>
      <c r="B16" s="155">
        <v>1.8</v>
      </c>
    </row>
    <row r="17" spans="1:2" x14ac:dyDescent="0.2">
      <c r="A17" s="149" t="s">
        <v>97</v>
      </c>
      <c r="B17" s="155">
        <v>1.8</v>
      </c>
    </row>
    <row r="18" spans="1:2" x14ac:dyDescent="0.2">
      <c r="A18" s="149" t="s">
        <v>120</v>
      </c>
      <c r="B18" s="155">
        <v>2.1</v>
      </c>
    </row>
    <row r="19" spans="1:2" x14ac:dyDescent="0.2">
      <c r="A19" s="149" t="s">
        <v>91</v>
      </c>
      <c r="B19" s="155">
        <v>2.2000000000000002</v>
      </c>
    </row>
    <row r="20" spans="1:2" x14ac:dyDescent="0.2">
      <c r="A20" s="149" t="s">
        <v>117</v>
      </c>
      <c r="B20" s="155">
        <v>2.2999999999999998</v>
      </c>
    </row>
    <row r="21" spans="1:2" x14ac:dyDescent="0.2">
      <c r="A21" s="149" t="s">
        <v>107</v>
      </c>
      <c r="B21" s="155">
        <v>2.4</v>
      </c>
    </row>
    <row r="22" spans="1:2" x14ac:dyDescent="0.2">
      <c r="A22" s="149" t="s">
        <v>99</v>
      </c>
      <c r="B22" s="155">
        <v>2.7</v>
      </c>
    </row>
    <row r="23" spans="1:2" x14ac:dyDescent="0.2">
      <c r="A23" s="149" t="s">
        <v>118</v>
      </c>
      <c r="B23" s="155">
        <v>2.9</v>
      </c>
    </row>
    <row r="24" spans="1:2" x14ac:dyDescent="0.2">
      <c r="A24" s="149" t="s">
        <v>124</v>
      </c>
      <c r="B24" s="155">
        <v>3</v>
      </c>
    </row>
    <row r="25" spans="1:2" x14ac:dyDescent="0.2">
      <c r="A25" s="149" t="s">
        <v>125</v>
      </c>
      <c r="B25" s="155">
        <v>3.2</v>
      </c>
    </row>
    <row r="26" spans="1:2" x14ac:dyDescent="0.2">
      <c r="A26" s="149" t="s">
        <v>115</v>
      </c>
      <c r="B26" s="155">
        <v>3.3</v>
      </c>
    </row>
    <row r="27" spans="1:2" x14ac:dyDescent="0.2">
      <c r="A27" s="149" t="s">
        <v>94</v>
      </c>
      <c r="B27" s="155">
        <v>3.5</v>
      </c>
    </row>
    <row r="28" spans="1:2" x14ac:dyDescent="0.2">
      <c r="A28" s="149" t="s">
        <v>111</v>
      </c>
      <c r="B28" s="155">
        <v>4.0999999999999996</v>
      </c>
    </row>
    <row r="29" spans="1:2" x14ac:dyDescent="0.2">
      <c r="A29" s="149" t="s">
        <v>116</v>
      </c>
      <c r="B29" s="155">
        <v>5.0999999999999996</v>
      </c>
    </row>
    <row r="30" spans="1:2" x14ac:dyDescent="0.2">
      <c r="A30" s="149" t="s">
        <v>100</v>
      </c>
      <c r="B30" s="155">
        <v>5.0999999999999996</v>
      </c>
    </row>
    <row r="31" spans="1:2" x14ac:dyDescent="0.2">
      <c r="A31" s="149" t="s">
        <v>126</v>
      </c>
      <c r="B31" s="155">
        <v>5.2</v>
      </c>
    </row>
    <row r="32" spans="1:2" x14ac:dyDescent="0.2">
      <c r="A32" s="149" t="s">
        <v>98</v>
      </c>
      <c r="B32" s="155">
        <v>5.5</v>
      </c>
    </row>
    <row r="33" spans="1:2" x14ac:dyDescent="0.2">
      <c r="A33" s="149" t="s">
        <v>109</v>
      </c>
      <c r="B33" s="155">
        <v>5.5</v>
      </c>
    </row>
    <row r="34" spans="1:2" x14ac:dyDescent="0.2">
      <c r="A34" s="149" t="s">
        <v>103</v>
      </c>
      <c r="B34" s="155">
        <v>6</v>
      </c>
    </row>
    <row r="35" spans="1:2" x14ac:dyDescent="0.2">
      <c r="A35" s="149" t="s">
        <v>101</v>
      </c>
      <c r="B35" s="155">
        <v>6.7</v>
      </c>
    </row>
    <row r="36" spans="1:2" x14ac:dyDescent="0.2">
      <c r="A36" s="149" t="s">
        <v>95</v>
      </c>
      <c r="B36" s="155">
        <v>7</v>
      </c>
    </row>
    <row r="37" spans="1:2" x14ac:dyDescent="0.2">
      <c r="A37" s="149" t="s">
        <v>119</v>
      </c>
      <c r="B37" s="155">
        <v>10</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rgb="FFFF0000"/>
  </sheetPr>
  <dimension ref="A1:I38"/>
  <sheetViews>
    <sheetView workbookViewId="0">
      <selection activeCell="R13" sqref="R13"/>
    </sheetView>
  </sheetViews>
  <sheetFormatPr baseColWidth="10" defaultColWidth="9.140625" defaultRowHeight="12.75" x14ac:dyDescent="0.2"/>
  <cols>
    <col min="1" max="16384" width="9.140625" style="149"/>
  </cols>
  <sheetData>
    <row r="1" spans="1:9" ht="15" x14ac:dyDescent="0.25">
      <c r="A1" s="149" t="s">
        <v>1052</v>
      </c>
      <c r="H1" s="330" t="s">
        <v>133</v>
      </c>
      <c r="I1" s="330"/>
    </row>
    <row r="2" spans="1:9" x14ac:dyDescent="0.2">
      <c r="A2" s="149" t="s">
        <v>606</v>
      </c>
    </row>
    <row r="3" spans="1:9" x14ac:dyDescent="0.2">
      <c r="A3" s="278" t="s">
        <v>613</v>
      </c>
    </row>
    <row r="5" spans="1:9" x14ac:dyDescent="0.2">
      <c r="A5" s="149" t="s">
        <v>209</v>
      </c>
      <c r="B5" s="149" t="s">
        <v>612</v>
      </c>
    </row>
    <row r="6" spans="1:9" x14ac:dyDescent="0.2">
      <c r="A6" s="149" t="s">
        <v>92</v>
      </c>
      <c r="B6" s="155">
        <v>-73.2</v>
      </c>
    </row>
    <row r="7" spans="1:9" x14ac:dyDescent="0.2">
      <c r="A7" s="149" t="s">
        <v>105</v>
      </c>
      <c r="B7" s="155">
        <v>-53.9</v>
      </c>
    </row>
    <row r="8" spans="1:9" x14ac:dyDescent="0.2">
      <c r="A8" s="149" t="s">
        <v>99</v>
      </c>
      <c r="B8" s="155">
        <v>-52.7</v>
      </c>
    </row>
    <row r="9" spans="1:9" x14ac:dyDescent="0.2">
      <c r="A9" s="149" t="s">
        <v>95</v>
      </c>
      <c r="B9" s="155">
        <v>-38.200000000000003</v>
      </c>
    </row>
    <row r="10" spans="1:9" x14ac:dyDescent="0.2">
      <c r="A10" s="149" t="s">
        <v>96</v>
      </c>
      <c r="B10" s="155">
        <v>-37.9</v>
      </c>
    </row>
    <row r="11" spans="1:9" x14ac:dyDescent="0.2">
      <c r="A11" s="149" t="s">
        <v>97</v>
      </c>
      <c r="B11" s="155">
        <v>-35.9</v>
      </c>
    </row>
    <row r="12" spans="1:9" x14ac:dyDescent="0.2">
      <c r="A12" s="149" t="s">
        <v>110</v>
      </c>
      <c r="B12" s="155">
        <v>-34.5</v>
      </c>
    </row>
    <row r="13" spans="1:9" x14ac:dyDescent="0.2">
      <c r="A13" s="149" t="s">
        <v>115</v>
      </c>
      <c r="B13" s="155">
        <v>-33.1</v>
      </c>
    </row>
    <row r="14" spans="1:9" x14ac:dyDescent="0.2">
      <c r="A14" s="149" t="s">
        <v>93</v>
      </c>
      <c r="B14" s="155">
        <v>-33.1</v>
      </c>
    </row>
    <row r="15" spans="1:9" x14ac:dyDescent="0.2">
      <c r="A15" s="149" t="s">
        <v>113</v>
      </c>
      <c r="B15" s="155">
        <v>-31</v>
      </c>
    </row>
    <row r="16" spans="1:9" x14ac:dyDescent="0.2">
      <c r="A16" s="149" t="s">
        <v>122</v>
      </c>
      <c r="B16" s="155">
        <v>-26.8</v>
      </c>
    </row>
    <row r="17" spans="1:2" x14ac:dyDescent="0.2">
      <c r="A17" s="149" t="s">
        <v>98</v>
      </c>
      <c r="B17" s="155">
        <v>-22.4</v>
      </c>
    </row>
    <row r="18" spans="1:2" x14ac:dyDescent="0.2">
      <c r="A18" s="149" t="s">
        <v>102</v>
      </c>
      <c r="B18" s="155">
        <v>-21.8</v>
      </c>
    </row>
    <row r="19" spans="1:2" x14ac:dyDescent="0.2">
      <c r="A19" s="149" t="s">
        <v>120</v>
      </c>
      <c r="B19" s="155">
        <v>-19.5</v>
      </c>
    </row>
    <row r="20" spans="1:2" x14ac:dyDescent="0.2">
      <c r="A20" s="149" t="s">
        <v>103</v>
      </c>
      <c r="B20" s="155">
        <v>-16.399999999999999</v>
      </c>
    </row>
    <row r="21" spans="1:2" x14ac:dyDescent="0.2">
      <c r="A21" s="149" t="s">
        <v>101</v>
      </c>
      <c r="B21" s="155">
        <v>-15.5</v>
      </c>
    </row>
    <row r="22" spans="1:2" x14ac:dyDescent="0.2">
      <c r="A22" s="149" t="s">
        <v>124</v>
      </c>
      <c r="B22" s="155">
        <v>-12.8</v>
      </c>
    </row>
    <row r="23" spans="1:2" x14ac:dyDescent="0.2">
      <c r="A23" s="149" t="s">
        <v>123</v>
      </c>
      <c r="B23" s="155">
        <v>-11.4</v>
      </c>
    </row>
    <row r="24" spans="1:2" x14ac:dyDescent="0.2">
      <c r="A24" s="149" t="s">
        <v>106</v>
      </c>
      <c r="B24" s="155">
        <v>-11.3</v>
      </c>
    </row>
    <row r="25" spans="1:2" x14ac:dyDescent="0.2">
      <c r="A25" s="149" t="s">
        <v>91</v>
      </c>
      <c r="B25" s="155">
        <v>-9.3000000000000007</v>
      </c>
    </row>
    <row r="26" spans="1:2" x14ac:dyDescent="0.2">
      <c r="A26" s="149" t="s">
        <v>125</v>
      </c>
      <c r="B26" s="155">
        <v>-5.5</v>
      </c>
    </row>
    <row r="27" spans="1:2" x14ac:dyDescent="0.2">
      <c r="A27" s="149" t="s">
        <v>108</v>
      </c>
      <c r="B27" s="155">
        <v>-4.7</v>
      </c>
    </row>
    <row r="28" spans="1:2" x14ac:dyDescent="0.2">
      <c r="A28" s="149" t="s">
        <v>118</v>
      </c>
      <c r="B28" s="155">
        <v>-1.5</v>
      </c>
    </row>
    <row r="29" spans="1:2" x14ac:dyDescent="0.2">
      <c r="A29" s="149" t="s">
        <v>107</v>
      </c>
      <c r="B29" s="155">
        <v>1.2</v>
      </c>
    </row>
    <row r="30" spans="1:2" x14ac:dyDescent="0.2">
      <c r="A30" s="149" t="s">
        <v>94</v>
      </c>
      <c r="B30" s="155">
        <v>2.4</v>
      </c>
    </row>
    <row r="31" spans="1:2" x14ac:dyDescent="0.2">
      <c r="A31" s="149" t="s">
        <v>119</v>
      </c>
      <c r="B31" s="155">
        <v>7</v>
      </c>
    </row>
    <row r="32" spans="1:2" x14ac:dyDescent="0.2">
      <c r="A32" s="149" t="s">
        <v>100</v>
      </c>
      <c r="B32" s="155">
        <v>10.4</v>
      </c>
    </row>
    <row r="33" spans="1:2" x14ac:dyDescent="0.2">
      <c r="A33" s="149" t="s">
        <v>109</v>
      </c>
      <c r="B33" s="155">
        <v>16.899999999999999</v>
      </c>
    </row>
    <row r="34" spans="1:2" x14ac:dyDescent="0.2">
      <c r="A34" s="149" t="s">
        <v>116</v>
      </c>
      <c r="B34" s="155">
        <v>26.5</v>
      </c>
    </row>
    <row r="35" spans="1:2" x14ac:dyDescent="0.2">
      <c r="A35" s="149" t="s">
        <v>126</v>
      </c>
      <c r="B35" s="155">
        <v>50.3</v>
      </c>
    </row>
    <row r="36" spans="1:2" x14ac:dyDescent="0.2">
      <c r="A36" s="149" t="s">
        <v>114</v>
      </c>
      <c r="B36" s="155">
        <v>59</v>
      </c>
    </row>
    <row r="37" spans="1:2" x14ac:dyDescent="0.2">
      <c r="A37" s="149" t="s">
        <v>111</v>
      </c>
      <c r="B37" s="155">
        <v>68.7</v>
      </c>
    </row>
    <row r="38" spans="1:2" x14ac:dyDescent="0.2">
      <c r="A38" s="149" t="s">
        <v>117</v>
      </c>
      <c r="B38" s="155">
        <v>192.6</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FF0000"/>
  </sheetPr>
  <dimension ref="A1:I38"/>
  <sheetViews>
    <sheetView workbookViewId="0">
      <selection activeCell="P15" sqref="P15"/>
    </sheetView>
  </sheetViews>
  <sheetFormatPr baseColWidth="10" defaultColWidth="9.140625" defaultRowHeight="12.75" x14ac:dyDescent="0.2"/>
  <cols>
    <col min="1" max="16384" width="9.140625" style="149"/>
  </cols>
  <sheetData>
    <row r="1" spans="1:9" ht="15" x14ac:dyDescent="0.25">
      <c r="A1" s="149" t="s">
        <v>1200</v>
      </c>
      <c r="H1" s="330" t="s">
        <v>133</v>
      </c>
      <c r="I1" s="330"/>
    </row>
    <row r="2" spans="1:9" x14ac:dyDescent="0.2">
      <c r="A2" s="149" t="s">
        <v>614</v>
      </c>
    </row>
    <row r="3" spans="1:9" x14ac:dyDescent="0.2">
      <c r="A3" s="278" t="s">
        <v>615</v>
      </c>
    </row>
    <row r="5" spans="1:9" x14ac:dyDescent="0.2">
      <c r="A5" s="149" t="s">
        <v>209</v>
      </c>
      <c r="B5" s="149" t="s">
        <v>172</v>
      </c>
    </row>
    <row r="6" spans="1:9" x14ac:dyDescent="0.2">
      <c r="A6" s="149" t="s">
        <v>106</v>
      </c>
      <c r="B6" s="155">
        <v>-15.814954276492699</v>
      </c>
    </row>
    <row r="7" spans="1:9" x14ac:dyDescent="0.2">
      <c r="A7" s="149" t="s">
        <v>117</v>
      </c>
      <c r="B7" s="155">
        <v>-6.55761024182077</v>
      </c>
    </row>
    <row r="8" spans="1:9" x14ac:dyDescent="0.2">
      <c r="A8" s="149" t="s">
        <v>108</v>
      </c>
      <c r="B8" s="155">
        <v>-6.0531053105310502</v>
      </c>
    </row>
    <row r="9" spans="1:9" x14ac:dyDescent="0.2">
      <c r="A9" s="149" t="s">
        <v>96</v>
      </c>
      <c r="B9" s="155">
        <v>-5.6217345872518303</v>
      </c>
    </row>
    <row r="10" spans="1:9" x14ac:dyDescent="0.2">
      <c r="A10" s="149" t="s">
        <v>109</v>
      </c>
      <c r="B10" s="155">
        <v>-3.2204579253371501</v>
      </c>
    </row>
    <row r="11" spans="1:9" x14ac:dyDescent="0.2">
      <c r="A11" s="149" t="s">
        <v>125</v>
      </c>
      <c r="B11" s="155">
        <v>-2.85919252370274</v>
      </c>
    </row>
    <row r="12" spans="1:9" x14ac:dyDescent="0.2">
      <c r="A12" s="149" t="s">
        <v>95</v>
      </c>
      <c r="B12" s="155">
        <v>-2.5992271582643101</v>
      </c>
    </row>
    <row r="13" spans="1:9" x14ac:dyDescent="0.2">
      <c r="A13" s="149" t="s">
        <v>126</v>
      </c>
      <c r="B13" s="155">
        <v>-2.4139335913628002</v>
      </c>
    </row>
    <row r="14" spans="1:9" x14ac:dyDescent="0.2">
      <c r="A14" s="149" t="s">
        <v>105</v>
      </c>
      <c r="B14" s="155">
        <v>-2.38269157188076</v>
      </c>
    </row>
    <row r="15" spans="1:9" x14ac:dyDescent="0.2">
      <c r="A15" s="149" t="s">
        <v>107</v>
      </c>
      <c r="B15" s="155">
        <v>-2.2172930581862902</v>
      </c>
    </row>
    <row r="16" spans="1:9" x14ac:dyDescent="0.2">
      <c r="A16" s="149" t="s">
        <v>114</v>
      </c>
      <c r="B16" s="155">
        <v>-2.0154838709677398</v>
      </c>
    </row>
    <row r="17" spans="1:2" x14ac:dyDescent="0.2">
      <c r="A17" s="149" t="s">
        <v>120</v>
      </c>
      <c r="B17" s="155">
        <v>-1.8584321247759501</v>
      </c>
    </row>
    <row r="18" spans="1:2" x14ac:dyDescent="0.2">
      <c r="A18" s="149" t="s">
        <v>103</v>
      </c>
      <c r="B18" s="155">
        <v>-1.3363189829529001</v>
      </c>
    </row>
    <row r="19" spans="1:2" x14ac:dyDescent="0.2">
      <c r="A19" s="149" t="s">
        <v>91</v>
      </c>
      <c r="B19" s="155">
        <v>-1.3135199681570999</v>
      </c>
    </row>
    <row r="20" spans="1:2" x14ac:dyDescent="0.2">
      <c r="A20" s="149" t="s">
        <v>119</v>
      </c>
      <c r="B20" s="155">
        <v>-1.2306080859227699</v>
      </c>
    </row>
    <row r="21" spans="1:2" x14ac:dyDescent="0.2">
      <c r="A21" s="149" t="s">
        <v>116</v>
      </c>
      <c r="B21" s="155">
        <v>-1.0014870492830099</v>
      </c>
    </row>
    <row r="22" spans="1:2" x14ac:dyDescent="0.2">
      <c r="A22" s="149" t="s">
        <v>100</v>
      </c>
      <c r="B22" s="155">
        <v>-0.86795838093558497</v>
      </c>
    </row>
    <row r="23" spans="1:2" x14ac:dyDescent="0.2">
      <c r="A23" s="149" t="s">
        <v>123</v>
      </c>
      <c r="B23" s="155">
        <v>-0.64108014534476299</v>
      </c>
    </row>
    <row r="24" spans="1:2" x14ac:dyDescent="0.2">
      <c r="A24" s="149" t="s">
        <v>102</v>
      </c>
      <c r="B24" s="155">
        <v>-0.54641974027770401</v>
      </c>
    </row>
    <row r="25" spans="1:2" x14ac:dyDescent="0.2">
      <c r="A25" s="149" t="s">
        <v>122</v>
      </c>
      <c r="B25" s="155">
        <v>0.23298280964674201</v>
      </c>
    </row>
    <row r="26" spans="1:2" x14ac:dyDescent="0.2">
      <c r="A26" s="149" t="s">
        <v>97</v>
      </c>
      <c r="B26" s="155">
        <v>0.47313241837585501</v>
      </c>
    </row>
    <row r="27" spans="1:2" x14ac:dyDescent="0.2">
      <c r="A27" s="149" t="s">
        <v>115</v>
      </c>
      <c r="B27" s="155">
        <v>0.48715610961163103</v>
      </c>
    </row>
    <row r="28" spans="1:2" x14ac:dyDescent="0.2">
      <c r="A28" s="149" t="s">
        <v>98</v>
      </c>
      <c r="B28" s="155">
        <v>0.510989275236851</v>
      </c>
    </row>
    <row r="29" spans="1:2" x14ac:dyDescent="0.2">
      <c r="A29" s="149" t="s">
        <v>124</v>
      </c>
      <c r="B29" s="155">
        <v>0.87177809284908503</v>
      </c>
    </row>
    <row r="30" spans="1:2" x14ac:dyDescent="0.2">
      <c r="A30" s="149" t="s">
        <v>111</v>
      </c>
      <c r="B30" s="155">
        <v>1.50590150590151</v>
      </c>
    </row>
    <row r="31" spans="1:2" x14ac:dyDescent="0.2">
      <c r="A31" s="149" t="s">
        <v>93</v>
      </c>
      <c r="B31" s="155">
        <v>1.7290269036586099</v>
      </c>
    </row>
    <row r="32" spans="1:2" x14ac:dyDescent="0.2">
      <c r="A32" s="149" t="s">
        <v>113</v>
      </c>
      <c r="B32" s="155">
        <v>3.3373786407766999</v>
      </c>
    </row>
    <row r="33" spans="1:2" x14ac:dyDescent="0.2">
      <c r="A33" s="149" t="s">
        <v>101</v>
      </c>
      <c r="B33" s="155">
        <v>3.3625446536279302</v>
      </c>
    </row>
    <row r="34" spans="1:2" x14ac:dyDescent="0.2">
      <c r="A34" s="149" t="s">
        <v>110</v>
      </c>
      <c r="B34" s="155">
        <v>3.4595630787037002</v>
      </c>
    </row>
    <row r="35" spans="1:2" x14ac:dyDescent="0.2">
      <c r="A35" s="149" t="s">
        <v>99</v>
      </c>
      <c r="B35" s="155">
        <v>3.6402018786422001</v>
      </c>
    </row>
    <row r="36" spans="1:2" x14ac:dyDescent="0.2">
      <c r="A36" s="149" t="s">
        <v>94</v>
      </c>
      <c r="B36" s="155">
        <v>4.31401320616287</v>
      </c>
    </row>
    <row r="37" spans="1:2" x14ac:dyDescent="0.2">
      <c r="A37" s="149" t="s">
        <v>118</v>
      </c>
      <c r="B37" s="155">
        <v>4.63438143121369</v>
      </c>
    </row>
    <row r="38" spans="1:2" x14ac:dyDescent="0.2">
      <c r="A38" s="149" t="s">
        <v>92</v>
      </c>
      <c r="B38" s="155">
        <v>5.0405464517648602</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P14"/>
  <sheetViews>
    <sheetView workbookViewId="0">
      <selection activeCell="A2" sqref="A2"/>
    </sheetView>
  </sheetViews>
  <sheetFormatPr baseColWidth="10" defaultColWidth="11.42578125" defaultRowHeight="12.75" x14ac:dyDescent="0.2"/>
  <cols>
    <col min="1" max="1" width="27.85546875" style="17" customWidth="1"/>
    <col min="2" max="2" width="16.7109375" style="17" customWidth="1"/>
    <col min="3" max="3" width="14.140625" style="17" customWidth="1"/>
    <col min="4" max="4" width="11.85546875" style="17" customWidth="1"/>
    <col min="5" max="16384" width="11.42578125" style="17"/>
  </cols>
  <sheetData>
    <row r="1" spans="1:16" ht="15" x14ac:dyDescent="0.25">
      <c r="A1" s="316" t="s">
        <v>1030</v>
      </c>
      <c r="G1" s="211"/>
      <c r="H1" s="330" t="s">
        <v>133</v>
      </c>
      <c r="I1" s="330"/>
      <c r="J1" s="2"/>
      <c r="O1" s="340" t="s">
        <v>696</v>
      </c>
      <c r="P1" s="340"/>
    </row>
    <row r="2" spans="1:16" x14ac:dyDescent="0.2">
      <c r="A2" s="18" t="s">
        <v>350</v>
      </c>
      <c r="H2" s="2"/>
      <c r="I2" s="2"/>
    </row>
    <row r="3" spans="1:16" x14ac:dyDescent="0.2">
      <c r="A3" s="2"/>
      <c r="B3" s="2"/>
    </row>
    <row r="5" spans="1:16" ht="26.25" thickBot="1" x14ac:dyDescent="0.25">
      <c r="A5" s="264" t="s">
        <v>351</v>
      </c>
      <c r="B5" s="265" t="s">
        <v>697</v>
      </c>
      <c r="C5" s="265" t="s">
        <v>870</v>
      </c>
      <c r="D5" s="264" t="s">
        <v>352</v>
      </c>
      <c r="E5" s="264" t="s">
        <v>353</v>
      </c>
    </row>
    <row r="6" spans="1:16" ht="26.25" thickBot="1" x14ac:dyDescent="0.25">
      <c r="A6" s="23" t="s">
        <v>337</v>
      </c>
      <c r="B6" s="24">
        <v>108770</v>
      </c>
      <c r="C6" s="24">
        <v>109812</v>
      </c>
      <c r="D6" s="24">
        <f>C6-B6</f>
        <v>1042</v>
      </c>
      <c r="E6" s="25">
        <f>C6/B6-1</f>
        <v>9.5798473843891063E-3</v>
      </c>
    </row>
    <row r="7" spans="1:16" ht="13.5" thickBot="1" x14ac:dyDescent="0.25">
      <c r="A7" s="26" t="s">
        <v>275</v>
      </c>
      <c r="B7" s="27">
        <v>364270</v>
      </c>
      <c r="C7" s="27">
        <v>368314</v>
      </c>
      <c r="D7" s="24">
        <f t="shared" ref="D7:D14" si="0">C7-B7</f>
        <v>4044</v>
      </c>
      <c r="E7" s="25">
        <f t="shared" ref="E7:E13" si="1">C7/B7-1</f>
        <v>1.1101655365525653E-2</v>
      </c>
    </row>
    <row r="8" spans="1:16" ht="13.5" thickBot="1" x14ac:dyDescent="0.25">
      <c r="A8" s="26" t="s">
        <v>340</v>
      </c>
      <c r="B8" s="27">
        <v>150933</v>
      </c>
      <c r="C8" s="27">
        <v>149756</v>
      </c>
      <c r="D8" s="24">
        <f t="shared" si="0"/>
        <v>-1177</v>
      </c>
      <c r="E8" s="25">
        <f t="shared" si="1"/>
        <v>-7.7981620984145517E-3</v>
      </c>
    </row>
    <row r="9" spans="1:16" ht="26.25" thickBot="1" x14ac:dyDescent="0.25">
      <c r="A9" s="28" t="s">
        <v>354</v>
      </c>
      <c r="B9" s="27">
        <v>9755</v>
      </c>
      <c r="C9" s="27">
        <v>9637</v>
      </c>
      <c r="D9" s="24">
        <f t="shared" si="0"/>
        <v>-118</v>
      </c>
      <c r="E9" s="25">
        <f t="shared" si="1"/>
        <v>-1.2096360840594622E-2</v>
      </c>
    </row>
    <row r="10" spans="1:16" ht="13.5" thickBot="1" x14ac:dyDescent="0.25">
      <c r="A10" s="26" t="s">
        <v>339</v>
      </c>
      <c r="B10" s="27">
        <v>464598</v>
      </c>
      <c r="C10" s="27">
        <v>464750</v>
      </c>
      <c r="D10" s="24">
        <f t="shared" si="0"/>
        <v>152</v>
      </c>
      <c r="E10" s="25">
        <f t="shared" si="1"/>
        <v>3.271645594686845E-4</v>
      </c>
    </row>
    <row r="11" spans="1:16" ht="13.5" thickBot="1" x14ac:dyDescent="0.25">
      <c r="A11" s="26" t="s">
        <v>338</v>
      </c>
      <c r="B11" s="27">
        <v>2733</v>
      </c>
      <c r="C11" s="27">
        <v>2735</v>
      </c>
      <c r="D11" s="24">
        <f t="shared" si="0"/>
        <v>2</v>
      </c>
      <c r="E11" s="25">
        <f t="shared" si="1"/>
        <v>7.3179656055621933E-4</v>
      </c>
    </row>
    <row r="12" spans="1:16" ht="13.5" thickBot="1" x14ac:dyDescent="0.25">
      <c r="A12" s="26" t="s">
        <v>280</v>
      </c>
      <c r="B12" s="27">
        <v>641445</v>
      </c>
      <c r="C12" s="27">
        <v>648166</v>
      </c>
      <c r="D12" s="24">
        <f t="shared" si="0"/>
        <v>6721</v>
      </c>
      <c r="E12" s="25">
        <f t="shared" si="1"/>
        <v>1.0477905354317141E-2</v>
      </c>
    </row>
    <row r="13" spans="1:16" ht="13.5" thickBot="1" x14ac:dyDescent="0.25">
      <c r="A13" s="26" t="s">
        <v>342</v>
      </c>
      <c r="B13" s="27">
        <v>86187</v>
      </c>
      <c r="C13" s="27">
        <v>86980</v>
      </c>
      <c r="D13" s="24">
        <f t="shared" si="0"/>
        <v>793</v>
      </c>
      <c r="E13" s="25">
        <f t="shared" si="1"/>
        <v>9.2009235731607131E-3</v>
      </c>
    </row>
    <row r="14" spans="1:16" ht="13.5" thickBot="1" x14ac:dyDescent="0.25">
      <c r="A14" s="261" t="s">
        <v>128</v>
      </c>
      <c r="B14" s="262">
        <f>SUM(B6:B13)</f>
        <v>1828691</v>
      </c>
      <c r="C14" s="262">
        <f>SUM(C6:C13)</f>
        <v>1840150</v>
      </c>
      <c r="D14" s="266">
        <f t="shared" si="0"/>
        <v>11459</v>
      </c>
      <c r="E14" s="267">
        <f>C14/B14-1</f>
        <v>6.2662308722467586E-3</v>
      </c>
    </row>
  </sheetData>
  <mergeCells count="2">
    <mergeCell ref="H1:I1"/>
    <mergeCell ref="O1:P1"/>
  </mergeCells>
  <hyperlinks>
    <hyperlink ref="H1:I1" location="Index!A1" display="Regresar al Índice"/>
    <hyperlink ref="O1:P1" location="Index!B2" display="Regresar al índice"/>
  </hyperlinks>
  <pageMargins left="0.7" right="0.7" top="0.75" bottom="0.75" header="0.3" footer="0.3"/>
  <pageSetup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rgb="FFFF0000"/>
  </sheetPr>
  <dimension ref="A1:I38"/>
  <sheetViews>
    <sheetView workbookViewId="0">
      <selection activeCell="Q21" sqref="Q21"/>
    </sheetView>
  </sheetViews>
  <sheetFormatPr baseColWidth="10" defaultColWidth="9.140625" defaultRowHeight="12.75" x14ac:dyDescent="0.2"/>
  <cols>
    <col min="1" max="16384" width="9.140625" style="149"/>
  </cols>
  <sheetData>
    <row r="1" spans="1:9" ht="15" x14ac:dyDescent="0.25">
      <c r="A1" s="149" t="s">
        <v>1210</v>
      </c>
      <c r="H1" s="330" t="s">
        <v>133</v>
      </c>
      <c r="I1" s="330"/>
    </row>
    <row r="2" spans="1:9" x14ac:dyDescent="0.2">
      <c r="A2" s="149" t="s">
        <v>614</v>
      </c>
    </row>
    <row r="3" spans="1:9" x14ac:dyDescent="0.2">
      <c r="A3" s="278" t="s">
        <v>616</v>
      </c>
    </row>
    <row r="5" spans="1:9" x14ac:dyDescent="0.2">
      <c r="A5" s="149" t="s">
        <v>209</v>
      </c>
      <c r="B5" s="149" t="s">
        <v>172</v>
      </c>
    </row>
    <row r="6" spans="1:9" x14ac:dyDescent="0.2">
      <c r="A6" s="149" t="s">
        <v>106</v>
      </c>
      <c r="B6" s="155">
        <v>-16.883080989542801</v>
      </c>
    </row>
    <row r="7" spans="1:9" x14ac:dyDescent="0.2">
      <c r="A7" s="149" t="s">
        <v>117</v>
      </c>
      <c r="B7" s="155">
        <v>-13.2172525473995</v>
      </c>
    </row>
    <row r="8" spans="1:9" x14ac:dyDescent="0.2">
      <c r="A8" s="149" t="s">
        <v>120</v>
      </c>
      <c r="B8" s="155">
        <v>-5.2581060422197199</v>
      </c>
    </row>
    <row r="9" spans="1:9" x14ac:dyDescent="0.2">
      <c r="A9" s="149" t="s">
        <v>96</v>
      </c>
      <c r="B9" s="155">
        <v>-5.1732976094985004</v>
      </c>
    </row>
    <row r="10" spans="1:9" x14ac:dyDescent="0.2">
      <c r="A10" s="149" t="s">
        <v>126</v>
      </c>
      <c r="B10" s="155">
        <v>-3.8863132028334801</v>
      </c>
    </row>
    <row r="11" spans="1:9" x14ac:dyDescent="0.2">
      <c r="A11" s="149" t="s">
        <v>92</v>
      </c>
      <c r="B11" s="155">
        <v>-2.9284489338055102</v>
      </c>
    </row>
    <row r="12" spans="1:9" x14ac:dyDescent="0.2">
      <c r="A12" s="149" t="s">
        <v>109</v>
      </c>
      <c r="B12" s="155">
        <v>-2.9006139341019899</v>
      </c>
    </row>
    <row r="13" spans="1:9" x14ac:dyDescent="0.2">
      <c r="A13" s="149" t="s">
        <v>95</v>
      </c>
      <c r="B13" s="155">
        <v>-2.3303121380033902</v>
      </c>
    </row>
    <row r="14" spans="1:9" x14ac:dyDescent="0.2">
      <c r="A14" s="149" t="s">
        <v>125</v>
      </c>
      <c r="B14" s="155">
        <v>-2.3242468806200201</v>
      </c>
    </row>
    <row r="15" spans="1:9" x14ac:dyDescent="0.2">
      <c r="A15" s="149" t="s">
        <v>107</v>
      </c>
      <c r="B15" s="155">
        <v>-2.0743778385529699</v>
      </c>
    </row>
    <row r="16" spans="1:9" x14ac:dyDescent="0.2">
      <c r="A16" s="149" t="s">
        <v>102</v>
      </c>
      <c r="B16" s="155">
        <v>-2.01424013698758</v>
      </c>
    </row>
    <row r="17" spans="1:2" x14ac:dyDescent="0.2">
      <c r="A17" s="149" t="s">
        <v>116</v>
      </c>
      <c r="B17" s="155">
        <v>-1.6931642950538399</v>
      </c>
    </row>
    <row r="18" spans="1:2" x14ac:dyDescent="0.2">
      <c r="A18" s="149" t="s">
        <v>93</v>
      </c>
      <c r="B18" s="155">
        <v>-1.4441091807889099</v>
      </c>
    </row>
    <row r="19" spans="1:2" x14ac:dyDescent="0.2">
      <c r="A19" s="149" t="s">
        <v>119</v>
      </c>
      <c r="B19" s="155">
        <v>-1.0544836334390399</v>
      </c>
    </row>
    <row r="20" spans="1:2" x14ac:dyDescent="0.2">
      <c r="A20" s="149" t="s">
        <v>114</v>
      </c>
      <c r="B20" s="155">
        <v>-0.88817786388253295</v>
      </c>
    </row>
    <row r="21" spans="1:2" x14ac:dyDescent="0.2">
      <c r="A21" s="149" t="s">
        <v>105</v>
      </c>
      <c r="B21" s="155">
        <v>-0.82045567518257401</v>
      </c>
    </row>
    <row r="22" spans="1:2" x14ac:dyDescent="0.2">
      <c r="A22" s="149" t="s">
        <v>97</v>
      </c>
      <c r="B22" s="155">
        <v>-0.57861950540018003</v>
      </c>
    </row>
    <row r="23" spans="1:2" x14ac:dyDescent="0.2">
      <c r="A23" s="149" t="s">
        <v>103</v>
      </c>
      <c r="B23" s="155">
        <v>-0.49771261834759001</v>
      </c>
    </row>
    <row r="24" spans="1:2" x14ac:dyDescent="0.2">
      <c r="A24" s="149" t="s">
        <v>98</v>
      </c>
      <c r="B24" s="155">
        <v>-0.437469913478783</v>
      </c>
    </row>
    <row r="25" spans="1:2" x14ac:dyDescent="0.2">
      <c r="A25" s="149" t="s">
        <v>108</v>
      </c>
      <c r="B25" s="155">
        <v>-0.411355748786213</v>
      </c>
    </row>
    <row r="26" spans="1:2" x14ac:dyDescent="0.2">
      <c r="A26" s="149" t="s">
        <v>123</v>
      </c>
      <c r="B26" s="155">
        <v>-0.378576877672265</v>
      </c>
    </row>
    <row r="27" spans="1:2" x14ac:dyDescent="0.2">
      <c r="A27" s="149" t="s">
        <v>110</v>
      </c>
      <c r="B27" s="155">
        <v>-0.33566115858801898</v>
      </c>
    </row>
    <row r="28" spans="1:2" x14ac:dyDescent="0.2">
      <c r="A28" s="149" t="s">
        <v>91</v>
      </c>
      <c r="B28" s="155">
        <v>3.5479994507903199E-2</v>
      </c>
    </row>
    <row r="29" spans="1:2" x14ac:dyDescent="0.2">
      <c r="A29" s="149" t="s">
        <v>111</v>
      </c>
      <c r="B29" s="155">
        <v>0.47789031229208401</v>
      </c>
    </row>
    <row r="30" spans="1:2" x14ac:dyDescent="0.2">
      <c r="A30" s="149" t="s">
        <v>122</v>
      </c>
      <c r="B30" s="155">
        <v>0.60327879136090601</v>
      </c>
    </row>
    <row r="31" spans="1:2" x14ac:dyDescent="0.2">
      <c r="A31" s="149" t="s">
        <v>124</v>
      </c>
      <c r="B31" s="155">
        <v>1.11423005519051</v>
      </c>
    </row>
    <row r="32" spans="1:2" x14ac:dyDescent="0.2">
      <c r="A32" s="149" t="s">
        <v>101</v>
      </c>
      <c r="B32" s="155">
        <v>1.8602248565039901</v>
      </c>
    </row>
    <row r="33" spans="1:2" x14ac:dyDescent="0.2">
      <c r="A33" s="149" t="s">
        <v>99</v>
      </c>
      <c r="B33" s="155">
        <v>1.99460704295256</v>
      </c>
    </row>
    <row r="34" spans="1:2" x14ac:dyDescent="0.2">
      <c r="A34" s="149" t="s">
        <v>113</v>
      </c>
      <c r="B34" s="155">
        <v>3.2276198186615499</v>
      </c>
    </row>
    <row r="35" spans="1:2" x14ac:dyDescent="0.2">
      <c r="A35" s="149" t="s">
        <v>100</v>
      </c>
      <c r="B35" s="155">
        <v>3.5686092928437101</v>
      </c>
    </row>
    <row r="36" spans="1:2" x14ac:dyDescent="0.2">
      <c r="A36" s="149" t="s">
        <v>115</v>
      </c>
      <c r="B36" s="155">
        <v>5.2798180089242797</v>
      </c>
    </row>
    <row r="37" spans="1:2" x14ac:dyDescent="0.2">
      <c r="A37" s="149" t="s">
        <v>118</v>
      </c>
      <c r="B37" s="155">
        <v>7.5710165572454402</v>
      </c>
    </row>
    <row r="38" spans="1:2" x14ac:dyDescent="0.2">
      <c r="A38" s="149" t="s">
        <v>94</v>
      </c>
      <c r="B38" s="155">
        <v>8.7018544935806101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FF0000"/>
  </sheetPr>
  <dimension ref="A1:L87"/>
  <sheetViews>
    <sheetView workbookViewId="0">
      <selection activeCell="A2" sqref="A2"/>
    </sheetView>
  </sheetViews>
  <sheetFormatPr baseColWidth="10" defaultColWidth="9.140625" defaultRowHeight="12.75" x14ac:dyDescent="0.2"/>
  <cols>
    <col min="1" max="16384" width="9.140625" style="148"/>
  </cols>
  <sheetData>
    <row r="1" spans="1:12" ht="15" x14ac:dyDescent="0.25">
      <c r="A1" t="s">
        <v>1053</v>
      </c>
      <c r="B1"/>
      <c r="C1"/>
      <c r="D1"/>
      <c r="H1" s="330" t="s">
        <v>133</v>
      </c>
      <c r="I1" s="330"/>
    </row>
    <row r="2" spans="1:12" x14ac:dyDescent="0.2">
      <c r="A2" t="s">
        <v>617</v>
      </c>
      <c r="B2"/>
      <c r="C2"/>
      <c r="D2"/>
    </row>
    <row r="3" spans="1:12" x14ac:dyDescent="0.2">
      <c r="A3"/>
      <c r="B3"/>
      <c r="C3"/>
      <c r="D3"/>
    </row>
    <row r="4" spans="1:12" x14ac:dyDescent="0.2">
      <c r="A4"/>
      <c r="B4"/>
      <c r="C4"/>
      <c r="D4"/>
    </row>
    <row r="5" spans="1:12" x14ac:dyDescent="0.2">
      <c r="A5" t="s">
        <v>161</v>
      </c>
      <c r="B5" t="s">
        <v>148</v>
      </c>
      <c r="C5" t="s">
        <v>162</v>
      </c>
      <c r="D5" t="s">
        <v>609</v>
      </c>
    </row>
    <row r="6" spans="1:12" x14ac:dyDescent="0.2">
      <c r="A6" t="s">
        <v>156</v>
      </c>
      <c r="B6" t="s">
        <v>135</v>
      </c>
      <c r="C6" s="314">
        <v>6343</v>
      </c>
      <c r="D6" s="314">
        <v>6644</v>
      </c>
      <c r="G6" t="s">
        <v>1015</v>
      </c>
      <c r="H6" t="s">
        <v>1016</v>
      </c>
      <c r="I6" t="s">
        <v>1017</v>
      </c>
      <c r="J6" t="s">
        <v>712</v>
      </c>
      <c r="K6" t="s">
        <v>1018</v>
      </c>
      <c r="L6" t="s">
        <v>713</v>
      </c>
    </row>
    <row r="7" spans="1:12" x14ac:dyDescent="0.2">
      <c r="A7" t="s">
        <v>129</v>
      </c>
      <c r="B7" t="s">
        <v>136</v>
      </c>
      <c r="C7" s="314">
        <v>6318</v>
      </c>
      <c r="D7" s="314">
        <v>6655</v>
      </c>
      <c r="G7" s="314">
        <v>13847</v>
      </c>
      <c r="H7" s="314">
        <v>12324</v>
      </c>
      <c r="I7" s="315">
        <v>12.4</v>
      </c>
      <c r="J7" s="315">
        <v>12.6</v>
      </c>
      <c r="K7" s="314">
        <v>13299</v>
      </c>
      <c r="L7" s="314">
        <v>13172</v>
      </c>
    </row>
    <row r="8" spans="1:12" x14ac:dyDescent="0.2">
      <c r="A8" t="s">
        <v>129</v>
      </c>
      <c r="B8" t="s">
        <v>137</v>
      </c>
      <c r="C8" s="314">
        <v>6647</v>
      </c>
      <c r="D8" s="314">
        <v>6608</v>
      </c>
    </row>
    <row r="9" spans="1:12" x14ac:dyDescent="0.2">
      <c r="A9" t="s">
        <v>129</v>
      </c>
      <c r="B9" t="s">
        <v>138</v>
      </c>
      <c r="C9" s="314">
        <v>6479</v>
      </c>
      <c r="D9" s="314">
        <v>6598</v>
      </c>
    </row>
    <row r="10" spans="1:12" x14ac:dyDescent="0.2">
      <c r="A10" t="s">
        <v>129</v>
      </c>
      <c r="B10" t="s">
        <v>139</v>
      </c>
      <c r="C10" s="314">
        <v>6949</v>
      </c>
      <c r="D10" s="314">
        <v>6624</v>
      </c>
    </row>
    <row r="11" spans="1:12" x14ac:dyDescent="0.2">
      <c r="A11" t="s">
        <v>129</v>
      </c>
      <c r="B11" t="s">
        <v>140</v>
      </c>
      <c r="C11" s="314">
        <v>6766</v>
      </c>
      <c r="D11" s="314">
        <v>6629</v>
      </c>
    </row>
    <row r="12" spans="1:12" x14ac:dyDescent="0.2">
      <c r="A12" t="s">
        <v>129</v>
      </c>
      <c r="B12" t="s">
        <v>141</v>
      </c>
      <c r="C12" s="314">
        <v>6997</v>
      </c>
      <c r="D12" s="314">
        <v>6655</v>
      </c>
    </row>
    <row r="13" spans="1:12" x14ac:dyDescent="0.2">
      <c r="A13" t="s">
        <v>129</v>
      </c>
      <c r="B13" t="s">
        <v>142</v>
      </c>
      <c r="C13" s="314">
        <v>7960</v>
      </c>
      <c r="D13" s="314">
        <v>6751</v>
      </c>
    </row>
    <row r="14" spans="1:12" x14ac:dyDescent="0.2">
      <c r="A14" t="s">
        <v>129</v>
      </c>
      <c r="B14" t="s">
        <v>143</v>
      </c>
      <c r="C14" s="314">
        <v>7340</v>
      </c>
      <c r="D14" s="314">
        <v>6821</v>
      </c>
    </row>
    <row r="15" spans="1:12" x14ac:dyDescent="0.2">
      <c r="A15" t="s">
        <v>129</v>
      </c>
      <c r="B15" t="s">
        <v>144</v>
      </c>
      <c r="C15" s="314">
        <v>7398</v>
      </c>
      <c r="D15" s="314">
        <v>6820</v>
      </c>
    </row>
    <row r="16" spans="1:12" x14ac:dyDescent="0.2">
      <c r="A16" t="s">
        <v>129</v>
      </c>
      <c r="B16" t="s">
        <v>145</v>
      </c>
      <c r="C16" s="314">
        <v>7281</v>
      </c>
      <c r="D16" s="314">
        <v>6820</v>
      </c>
    </row>
    <row r="17" spans="1:4" x14ac:dyDescent="0.2">
      <c r="A17" t="s">
        <v>129</v>
      </c>
      <c r="B17" t="s">
        <v>146</v>
      </c>
      <c r="C17" s="314">
        <v>5672</v>
      </c>
      <c r="D17" s="314">
        <v>6846</v>
      </c>
    </row>
    <row r="18" spans="1:4" x14ac:dyDescent="0.2">
      <c r="A18" t="s">
        <v>157</v>
      </c>
      <c r="B18" t="s">
        <v>135</v>
      </c>
      <c r="C18" s="314">
        <v>6130</v>
      </c>
      <c r="D18" s="314">
        <v>6828</v>
      </c>
    </row>
    <row r="19" spans="1:4" x14ac:dyDescent="0.2">
      <c r="A19" t="s">
        <v>129</v>
      </c>
      <c r="B19" t="s">
        <v>136</v>
      </c>
      <c r="C19" s="314">
        <v>6660</v>
      </c>
      <c r="D19" s="314">
        <v>6857</v>
      </c>
    </row>
    <row r="20" spans="1:4" x14ac:dyDescent="0.2">
      <c r="A20" t="s">
        <v>129</v>
      </c>
      <c r="B20" t="s">
        <v>137</v>
      </c>
      <c r="C20" s="314">
        <v>7617</v>
      </c>
      <c r="D20" s="314">
        <v>6938</v>
      </c>
    </row>
    <row r="21" spans="1:4" x14ac:dyDescent="0.2">
      <c r="A21" t="s">
        <v>129</v>
      </c>
      <c r="B21" t="s">
        <v>138</v>
      </c>
      <c r="C21" s="314">
        <v>8011</v>
      </c>
      <c r="D21" s="314">
        <v>7065</v>
      </c>
    </row>
    <row r="22" spans="1:4" x14ac:dyDescent="0.2">
      <c r="A22" t="s">
        <v>129</v>
      </c>
      <c r="B22" t="s">
        <v>139</v>
      </c>
      <c r="C22" s="314">
        <v>7966</v>
      </c>
      <c r="D22" s="314">
        <v>7150</v>
      </c>
    </row>
    <row r="23" spans="1:4" x14ac:dyDescent="0.2">
      <c r="A23" t="s">
        <v>129</v>
      </c>
      <c r="B23" t="s">
        <v>140</v>
      </c>
      <c r="C23" s="314">
        <v>7292</v>
      </c>
      <c r="D23" s="314">
        <v>7194</v>
      </c>
    </row>
    <row r="24" spans="1:4" x14ac:dyDescent="0.2">
      <c r="A24" t="s">
        <v>129</v>
      </c>
      <c r="B24" t="s">
        <v>141</v>
      </c>
      <c r="C24" s="314">
        <v>7404</v>
      </c>
      <c r="D24" s="314">
        <v>7228</v>
      </c>
    </row>
    <row r="25" spans="1:4" x14ac:dyDescent="0.2">
      <c r="A25" t="s">
        <v>129</v>
      </c>
      <c r="B25" t="s">
        <v>142</v>
      </c>
      <c r="C25" s="314">
        <v>7866</v>
      </c>
      <c r="D25" s="314">
        <v>7220</v>
      </c>
    </row>
    <row r="26" spans="1:4" x14ac:dyDescent="0.2">
      <c r="A26" t="s">
        <v>129</v>
      </c>
      <c r="B26" t="s">
        <v>143</v>
      </c>
      <c r="C26" s="314">
        <v>7767</v>
      </c>
      <c r="D26" s="314">
        <v>7255</v>
      </c>
    </row>
    <row r="27" spans="1:4" x14ac:dyDescent="0.2">
      <c r="A27" t="s">
        <v>129</v>
      </c>
      <c r="B27" t="s">
        <v>144</v>
      </c>
      <c r="C27" s="314">
        <v>8436</v>
      </c>
      <c r="D27" s="314">
        <v>7342</v>
      </c>
    </row>
    <row r="28" spans="1:4" x14ac:dyDescent="0.2">
      <c r="A28" t="s">
        <v>129</v>
      </c>
      <c r="B28" t="s">
        <v>145</v>
      </c>
      <c r="C28" s="314">
        <v>7381</v>
      </c>
      <c r="D28" s="314">
        <v>7350</v>
      </c>
    </row>
    <row r="29" spans="1:4" x14ac:dyDescent="0.2">
      <c r="A29" t="s">
        <v>129</v>
      </c>
      <c r="B29" t="s">
        <v>146</v>
      </c>
      <c r="C29" s="314">
        <v>7176</v>
      </c>
      <c r="D29" s="314">
        <v>7476</v>
      </c>
    </row>
    <row r="30" spans="1:4" x14ac:dyDescent="0.2">
      <c r="A30" t="s">
        <v>158</v>
      </c>
      <c r="B30" t="s">
        <v>135</v>
      </c>
      <c r="C30" s="314">
        <v>7170</v>
      </c>
      <c r="D30" s="314">
        <v>7562</v>
      </c>
    </row>
    <row r="31" spans="1:4" x14ac:dyDescent="0.2">
      <c r="A31" t="s">
        <v>129</v>
      </c>
      <c r="B31" t="s">
        <v>136</v>
      </c>
      <c r="C31" s="314">
        <v>7843</v>
      </c>
      <c r="D31" s="314">
        <v>7661</v>
      </c>
    </row>
    <row r="32" spans="1:4" x14ac:dyDescent="0.2">
      <c r="A32" t="s">
        <v>129</v>
      </c>
      <c r="B32" t="s">
        <v>137</v>
      </c>
      <c r="C32" s="314">
        <v>8899</v>
      </c>
      <c r="D32" s="314">
        <v>7767</v>
      </c>
    </row>
    <row r="33" spans="1:4" x14ac:dyDescent="0.2">
      <c r="A33" t="s">
        <v>129</v>
      </c>
      <c r="B33" t="s">
        <v>138</v>
      </c>
      <c r="C33" s="314">
        <v>8889</v>
      </c>
      <c r="D33" s="314">
        <v>7841</v>
      </c>
    </row>
    <row r="34" spans="1:4" x14ac:dyDescent="0.2">
      <c r="A34" t="s">
        <v>129</v>
      </c>
      <c r="B34" t="s">
        <v>139</v>
      </c>
      <c r="C34" s="314">
        <v>8822</v>
      </c>
      <c r="D34" s="314">
        <v>7912</v>
      </c>
    </row>
    <row r="35" spans="1:4" x14ac:dyDescent="0.2">
      <c r="A35" t="s">
        <v>129</v>
      </c>
      <c r="B35" t="s">
        <v>140</v>
      </c>
      <c r="C35" s="314">
        <v>8691</v>
      </c>
      <c r="D35" s="314">
        <v>8029</v>
      </c>
    </row>
    <row r="36" spans="1:4" x14ac:dyDescent="0.2">
      <c r="A36" t="s">
        <v>129</v>
      </c>
      <c r="B36" t="s">
        <v>141</v>
      </c>
      <c r="C36" s="314">
        <v>9526</v>
      </c>
      <c r="D36" s="314">
        <v>8205</v>
      </c>
    </row>
    <row r="37" spans="1:4" x14ac:dyDescent="0.2">
      <c r="A37" t="s">
        <v>129</v>
      </c>
      <c r="B37" t="s">
        <v>142</v>
      </c>
      <c r="C37" s="314">
        <v>9440</v>
      </c>
      <c r="D37" s="314">
        <v>8337</v>
      </c>
    </row>
    <row r="38" spans="1:4" x14ac:dyDescent="0.2">
      <c r="A38" t="s">
        <v>129</v>
      </c>
      <c r="B38" t="s">
        <v>143</v>
      </c>
      <c r="C38" s="314">
        <v>9790</v>
      </c>
      <c r="D38" s="314">
        <v>8505</v>
      </c>
    </row>
    <row r="39" spans="1:4" x14ac:dyDescent="0.2">
      <c r="A39" t="s">
        <v>129</v>
      </c>
      <c r="B39" t="s">
        <v>144</v>
      </c>
      <c r="C39" s="314">
        <v>9425</v>
      </c>
      <c r="D39" s="314">
        <v>8588</v>
      </c>
    </row>
    <row r="40" spans="1:4" x14ac:dyDescent="0.2">
      <c r="A40" t="s">
        <v>129</v>
      </c>
      <c r="B40" t="s">
        <v>145</v>
      </c>
      <c r="C40" s="314">
        <v>9000</v>
      </c>
      <c r="D40" s="314">
        <v>8723</v>
      </c>
    </row>
    <row r="41" spans="1:4" x14ac:dyDescent="0.2">
      <c r="A41" t="s">
        <v>129</v>
      </c>
      <c r="B41" t="s">
        <v>146</v>
      </c>
      <c r="C41" s="314">
        <v>8816</v>
      </c>
      <c r="D41" s="314">
        <v>8859</v>
      </c>
    </row>
    <row r="42" spans="1:4" x14ac:dyDescent="0.2">
      <c r="A42" t="s">
        <v>159</v>
      </c>
      <c r="B42" t="s">
        <v>135</v>
      </c>
      <c r="C42" s="314">
        <v>8680</v>
      </c>
      <c r="D42" s="314">
        <v>8985</v>
      </c>
    </row>
    <row r="43" spans="1:4" x14ac:dyDescent="0.2">
      <c r="A43" t="s">
        <v>129</v>
      </c>
      <c r="B43" t="s">
        <v>136</v>
      </c>
      <c r="C43" s="314">
        <v>9921</v>
      </c>
      <c r="D43" s="314">
        <v>9158</v>
      </c>
    </row>
    <row r="44" spans="1:4" x14ac:dyDescent="0.2">
      <c r="A44" t="s">
        <v>129</v>
      </c>
      <c r="B44" t="s">
        <v>137</v>
      </c>
      <c r="C44" s="314">
        <v>9962</v>
      </c>
      <c r="D44" s="314">
        <v>9247</v>
      </c>
    </row>
    <row r="45" spans="1:4" x14ac:dyDescent="0.2">
      <c r="A45" t="s">
        <v>129</v>
      </c>
      <c r="B45" t="s">
        <v>138</v>
      </c>
      <c r="C45" s="314">
        <v>10438</v>
      </c>
      <c r="D45" s="314">
        <v>9376</v>
      </c>
    </row>
    <row r="46" spans="1:4" x14ac:dyDescent="0.2">
      <c r="A46" t="s">
        <v>129</v>
      </c>
      <c r="B46" t="s">
        <v>139</v>
      </c>
      <c r="C46" s="314">
        <v>10693</v>
      </c>
      <c r="D46" s="314">
        <v>9532</v>
      </c>
    </row>
    <row r="47" spans="1:4" x14ac:dyDescent="0.2">
      <c r="A47" t="s">
        <v>129</v>
      </c>
      <c r="B47" t="s">
        <v>140</v>
      </c>
      <c r="C47" s="314">
        <v>10732</v>
      </c>
      <c r="D47" s="314">
        <v>9702</v>
      </c>
    </row>
    <row r="48" spans="1:4" x14ac:dyDescent="0.2">
      <c r="A48" t="s">
        <v>129</v>
      </c>
      <c r="B48" t="s">
        <v>141</v>
      </c>
      <c r="C48" s="314">
        <v>10104</v>
      </c>
      <c r="D48" s="314">
        <v>9750</v>
      </c>
    </row>
    <row r="49" spans="1:4" x14ac:dyDescent="0.2">
      <c r="A49" t="s">
        <v>129</v>
      </c>
      <c r="B49" t="s">
        <v>142</v>
      </c>
      <c r="C49" s="314">
        <v>10575</v>
      </c>
      <c r="D49" s="314">
        <v>9845</v>
      </c>
    </row>
    <row r="50" spans="1:4" x14ac:dyDescent="0.2">
      <c r="A50" t="s">
        <v>129</v>
      </c>
      <c r="B50" t="s">
        <v>143</v>
      </c>
      <c r="C50" s="314">
        <v>10702</v>
      </c>
      <c r="D50" s="314">
        <v>9921</v>
      </c>
    </row>
    <row r="51" spans="1:4" x14ac:dyDescent="0.2">
      <c r="A51" t="s">
        <v>129</v>
      </c>
      <c r="B51" t="s">
        <v>144</v>
      </c>
      <c r="C51" s="314">
        <v>11189</v>
      </c>
      <c r="D51" s="314">
        <v>10068</v>
      </c>
    </row>
    <row r="52" spans="1:4" x14ac:dyDescent="0.2">
      <c r="A52" t="s">
        <v>129</v>
      </c>
      <c r="B52" t="s">
        <v>145</v>
      </c>
      <c r="C52" s="314">
        <v>10990</v>
      </c>
      <c r="D52" s="314">
        <v>10234</v>
      </c>
    </row>
    <row r="53" spans="1:4" x14ac:dyDescent="0.2">
      <c r="A53" t="s">
        <v>129</v>
      </c>
      <c r="B53" t="s">
        <v>146</v>
      </c>
      <c r="C53" s="314">
        <v>9641</v>
      </c>
      <c r="D53" s="314">
        <v>10302</v>
      </c>
    </row>
    <row r="54" spans="1:4" x14ac:dyDescent="0.2">
      <c r="A54" t="s">
        <v>160</v>
      </c>
      <c r="B54" t="s">
        <v>135</v>
      </c>
      <c r="C54" s="314">
        <v>9282</v>
      </c>
      <c r="D54" s="314">
        <v>10353</v>
      </c>
    </row>
    <row r="55" spans="1:4" x14ac:dyDescent="0.2">
      <c r="A55" t="s">
        <v>129</v>
      </c>
      <c r="B55" t="s">
        <v>136</v>
      </c>
      <c r="C55" s="314">
        <v>10916</v>
      </c>
      <c r="D55" s="314">
        <v>10435</v>
      </c>
    </row>
    <row r="56" spans="1:4" x14ac:dyDescent="0.2">
      <c r="A56" t="s">
        <v>129</v>
      </c>
      <c r="B56" t="s">
        <v>137</v>
      </c>
      <c r="C56" s="314">
        <v>12170</v>
      </c>
      <c r="D56" s="314">
        <v>10619</v>
      </c>
    </row>
    <row r="57" spans="1:4" x14ac:dyDescent="0.2">
      <c r="A57" t="s">
        <v>129</v>
      </c>
      <c r="B57" t="s">
        <v>138</v>
      </c>
      <c r="C57" s="314">
        <v>9958</v>
      </c>
      <c r="D57" s="314">
        <v>10579</v>
      </c>
    </row>
    <row r="58" spans="1:4" x14ac:dyDescent="0.2">
      <c r="A58" t="s">
        <v>129</v>
      </c>
      <c r="B58" t="s">
        <v>139</v>
      </c>
      <c r="C58" s="314">
        <v>11443</v>
      </c>
      <c r="D58" s="314">
        <v>10642</v>
      </c>
    </row>
    <row r="59" spans="1:4" x14ac:dyDescent="0.2">
      <c r="A59" t="s">
        <v>129</v>
      </c>
      <c r="B59" t="s">
        <v>140</v>
      </c>
      <c r="C59" s="314">
        <v>11190</v>
      </c>
      <c r="D59" s="314">
        <v>10680</v>
      </c>
    </row>
    <row r="60" spans="1:4" x14ac:dyDescent="0.2">
      <c r="A60" t="s">
        <v>129</v>
      </c>
      <c r="B60" t="s">
        <v>141</v>
      </c>
      <c r="C60" s="314">
        <v>10250</v>
      </c>
      <c r="D60" s="314">
        <v>10692</v>
      </c>
    </row>
    <row r="61" spans="1:4" x14ac:dyDescent="0.2">
      <c r="A61" t="s">
        <v>129</v>
      </c>
      <c r="B61" t="s">
        <v>142</v>
      </c>
      <c r="C61" s="314">
        <v>10998</v>
      </c>
      <c r="D61" s="314">
        <v>10727</v>
      </c>
    </row>
    <row r="62" spans="1:4" x14ac:dyDescent="0.2">
      <c r="A62" t="s">
        <v>129</v>
      </c>
      <c r="B62" t="s">
        <v>143</v>
      </c>
      <c r="C62" s="314">
        <v>10862</v>
      </c>
      <c r="D62" s="314">
        <v>10741</v>
      </c>
    </row>
    <row r="63" spans="1:4" x14ac:dyDescent="0.2">
      <c r="A63" t="s">
        <v>129</v>
      </c>
      <c r="B63" t="s">
        <v>144</v>
      </c>
      <c r="C63" s="314">
        <v>11198</v>
      </c>
      <c r="D63" s="314">
        <v>10741</v>
      </c>
    </row>
    <row r="64" spans="1:4" x14ac:dyDescent="0.2">
      <c r="A64" t="s">
        <v>129</v>
      </c>
      <c r="B64" t="s">
        <v>145</v>
      </c>
      <c r="C64" s="314">
        <v>11291</v>
      </c>
      <c r="D64" s="314">
        <v>10767</v>
      </c>
    </row>
    <row r="65" spans="1:4" x14ac:dyDescent="0.2">
      <c r="A65" t="s">
        <v>129</v>
      </c>
      <c r="B65" t="s">
        <v>146</v>
      </c>
      <c r="C65" s="314">
        <v>10062</v>
      </c>
      <c r="D65" s="314">
        <v>10802</v>
      </c>
    </row>
    <row r="66" spans="1:4" x14ac:dyDescent="0.2">
      <c r="A66" t="s">
        <v>134</v>
      </c>
      <c r="B66" t="s">
        <v>135</v>
      </c>
      <c r="C66" s="314">
        <v>11384</v>
      </c>
      <c r="D66" s="314">
        <v>10977</v>
      </c>
    </row>
    <row r="67" spans="1:4" x14ac:dyDescent="0.2">
      <c r="A67" t="s">
        <v>129</v>
      </c>
      <c r="B67" t="s">
        <v>136</v>
      </c>
      <c r="C67" s="314">
        <v>10934</v>
      </c>
      <c r="D67" s="314">
        <v>10978</v>
      </c>
    </row>
    <row r="68" spans="1:4" x14ac:dyDescent="0.2">
      <c r="A68" t="s">
        <v>129</v>
      </c>
      <c r="B68" t="s">
        <v>137</v>
      </c>
      <c r="C68" s="314">
        <v>12720</v>
      </c>
      <c r="D68" s="314">
        <v>11024</v>
      </c>
    </row>
    <row r="69" spans="1:4" x14ac:dyDescent="0.2">
      <c r="A69" t="s">
        <v>129</v>
      </c>
      <c r="B69" t="s">
        <v>138</v>
      </c>
      <c r="C69" s="314">
        <v>12177</v>
      </c>
      <c r="D69" s="314">
        <v>11209</v>
      </c>
    </row>
    <row r="70" spans="1:4" x14ac:dyDescent="0.2">
      <c r="A70" t="s">
        <v>129</v>
      </c>
      <c r="B70" t="s">
        <v>139</v>
      </c>
      <c r="C70" s="314">
        <v>13045</v>
      </c>
      <c r="D70" s="314">
        <v>11343</v>
      </c>
    </row>
    <row r="71" spans="1:4" x14ac:dyDescent="0.2">
      <c r="A71" t="s">
        <v>129</v>
      </c>
      <c r="B71" t="s">
        <v>140</v>
      </c>
      <c r="C71" s="314">
        <v>12731</v>
      </c>
      <c r="D71" s="314">
        <v>11471</v>
      </c>
    </row>
    <row r="72" spans="1:4" x14ac:dyDescent="0.2">
      <c r="A72" t="s">
        <v>129</v>
      </c>
      <c r="B72" t="s">
        <v>141</v>
      </c>
      <c r="C72" s="314">
        <v>12055</v>
      </c>
      <c r="D72" s="314">
        <v>11622</v>
      </c>
    </row>
    <row r="73" spans="1:4" x14ac:dyDescent="0.2">
      <c r="A73" t="s">
        <v>129</v>
      </c>
      <c r="B73" t="s">
        <v>142</v>
      </c>
      <c r="C73" s="314">
        <v>12738</v>
      </c>
      <c r="D73" s="314">
        <v>11767</v>
      </c>
    </row>
    <row r="74" spans="1:4" x14ac:dyDescent="0.2">
      <c r="A74" t="s">
        <v>129</v>
      </c>
      <c r="B74" t="s">
        <v>143</v>
      </c>
      <c r="C74" s="314">
        <v>12214</v>
      </c>
      <c r="D74" s="314">
        <v>11879</v>
      </c>
    </row>
    <row r="75" spans="1:4" x14ac:dyDescent="0.2">
      <c r="A75" t="s">
        <v>129</v>
      </c>
      <c r="B75" t="s">
        <v>144</v>
      </c>
      <c r="C75" s="314">
        <v>12324</v>
      </c>
      <c r="D75" s="314">
        <v>11973</v>
      </c>
    </row>
    <row r="76" spans="1:4" x14ac:dyDescent="0.2">
      <c r="A76" t="s">
        <v>129</v>
      </c>
      <c r="B76" t="s">
        <v>145</v>
      </c>
      <c r="C76" s="314">
        <v>12282</v>
      </c>
      <c r="D76" s="314">
        <v>12056</v>
      </c>
    </row>
    <row r="77" spans="1:4" x14ac:dyDescent="0.2">
      <c r="A77" t="s">
        <v>129</v>
      </c>
      <c r="B77" t="s">
        <v>146</v>
      </c>
      <c r="C77" s="314">
        <v>11489</v>
      </c>
      <c r="D77" s="314">
        <v>12174</v>
      </c>
    </row>
    <row r="78" spans="1:4" x14ac:dyDescent="0.2">
      <c r="A78" t="s">
        <v>147</v>
      </c>
      <c r="B78" t="s">
        <v>135</v>
      </c>
      <c r="C78" s="314">
        <v>12328</v>
      </c>
      <c r="D78" s="314">
        <v>12253</v>
      </c>
    </row>
    <row r="79" spans="1:4" x14ac:dyDescent="0.2">
      <c r="A79" t="s">
        <v>129</v>
      </c>
      <c r="B79" t="s">
        <v>136</v>
      </c>
      <c r="C79" s="314">
        <v>12668</v>
      </c>
      <c r="D79" s="314">
        <v>12398</v>
      </c>
    </row>
    <row r="80" spans="1:4" x14ac:dyDescent="0.2">
      <c r="A80" t="s">
        <v>129</v>
      </c>
      <c r="B80" t="s">
        <v>137</v>
      </c>
      <c r="C80" s="314">
        <v>14391</v>
      </c>
      <c r="D80" s="314">
        <v>12537</v>
      </c>
    </row>
    <row r="81" spans="1:4" x14ac:dyDescent="0.2">
      <c r="A81" t="s">
        <v>129</v>
      </c>
      <c r="B81" t="s">
        <v>138</v>
      </c>
      <c r="C81" s="314">
        <v>13205</v>
      </c>
      <c r="D81" s="314">
        <v>12623</v>
      </c>
    </row>
    <row r="82" spans="1:4" x14ac:dyDescent="0.2">
      <c r="A82" t="s">
        <v>129</v>
      </c>
      <c r="B82" t="s">
        <v>139</v>
      </c>
      <c r="C82" s="314">
        <v>14267</v>
      </c>
      <c r="D82" s="314">
        <v>12724</v>
      </c>
    </row>
    <row r="83" spans="1:4" x14ac:dyDescent="0.2">
      <c r="A83" t="s">
        <v>129</v>
      </c>
      <c r="B83" t="s">
        <v>140</v>
      </c>
      <c r="C83" s="314">
        <v>13745</v>
      </c>
      <c r="D83" s="314">
        <v>12809</v>
      </c>
    </row>
    <row r="84" spans="1:4" x14ac:dyDescent="0.2">
      <c r="A84" t="s">
        <v>129</v>
      </c>
      <c r="B84" t="s">
        <v>141</v>
      </c>
      <c r="C84" s="314">
        <v>13646</v>
      </c>
      <c r="D84" s="314">
        <v>12941</v>
      </c>
    </row>
    <row r="85" spans="1:4" x14ac:dyDescent="0.2">
      <c r="A85" t="s">
        <v>129</v>
      </c>
      <c r="B85" t="s">
        <v>142</v>
      </c>
      <c r="C85" s="314">
        <v>13964</v>
      </c>
      <c r="D85" s="314">
        <v>13044</v>
      </c>
    </row>
    <row r="86" spans="1:4" x14ac:dyDescent="0.2">
      <c r="A86" t="s">
        <v>129</v>
      </c>
      <c r="B86" t="s">
        <v>143</v>
      </c>
      <c r="C86" s="314">
        <v>13752</v>
      </c>
      <c r="D86" s="314">
        <v>13172</v>
      </c>
    </row>
    <row r="87" spans="1:4" x14ac:dyDescent="0.2">
      <c r="A87" t="s">
        <v>129</v>
      </c>
      <c r="B87" t="s">
        <v>144</v>
      </c>
      <c r="C87" s="314">
        <v>13847</v>
      </c>
      <c r="D87" s="314">
        <v>13299</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rgb="FFFF0000"/>
  </sheetPr>
  <dimension ref="A1:L87"/>
  <sheetViews>
    <sheetView workbookViewId="0">
      <selection activeCell="A2" sqref="A2"/>
    </sheetView>
  </sheetViews>
  <sheetFormatPr baseColWidth="10" defaultColWidth="9.140625" defaultRowHeight="12.75" x14ac:dyDescent="0.2"/>
  <cols>
    <col min="1" max="16384" width="9.140625" style="148"/>
  </cols>
  <sheetData>
    <row r="1" spans="1:12" ht="15" x14ac:dyDescent="0.25">
      <c r="A1" t="s">
        <v>1054</v>
      </c>
      <c r="B1"/>
      <c r="C1"/>
      <c r="D1"/>
      <c r="H1" s="330" t="s">
        <v>133</v>
      </c>
      <c r="I1" s="330"/>
    </row>
    <row r="2" spans="1:12" x14ac:dyDescent="0.2">
      <c r="A2" t="s">
        <v>617</v>
      </c>
      <c r="B2"/>
      <c r="C2"/>
      <c r="D2"/>
    </row>
    <row r="3" spans="1:12" x14ac:dyDescent="0.2">
      <c r="A3"/>
      <c r="B3"/>
      <c r="C3"/>
      <c r="D3"/>
    </row>
    <row r="4" spans="1:12" x14ac:dyDescent="0.2">
      <c r="A4"/>
      <c r="B4"/>
      <c r="C4"/>
      <c r="D4"/>
    </row>
    <row r="5" spans="1:12" x14ac:dyDescent="0.2">
      <c r="A5" t="s">
        <v>161</v>
      </c>
      <c r="B5" t="s">
        <v>148</v>
      </c>
      <c r="C5" t="s">
        <v>162</v>
      </c>
      <c r="D5" t="s">
        <v>609</v>
      </c>
    </row>
    <row r="6" spans="1:12" x14ac:dyDescent="0.2">
      <c r="A6" t="s">
        <v>156</v>
      </c>
      <c r="B6" t="s">
        <v>135</v>
      </c>
      <c r="C6" s="314">
        <v>652</v>
      </c>
      <c r="D6" s="314">
        <v>513</v>
      </c>
      <c r="F6" t="s">
        <v>1015</v>
      </c>
      <c r="G6" t="s">
        <v>1016</v>
      </c>
      <c r="H6" t="s">
        <v>1017</v>
      </c>
      <c r="I6" t="s">
        <v>712</v>
      </c>
      <c r="J6" t="s">
        <v>1018</v>
      </c>
      <c r="K6" t="s">
        <v>713</v>
      </c>
      <c r="L6" s="154"/>
    </row>
    <row r="7" spans="1:12" x14ac:dyDescent="0.2">
      <c r="A7" t="s">
        <v>129</v>
      </c>
      <c r="B7" t="s">
        <v>136</v>
      </c>
      <c r="C7" s="314">
        <v>636</v>
      </c>
      <c r="D7" s="314">
        <v>526</v>
      </c>
      <c r="F7" s="314">
        <v>1080</v>
      </c>
      <c r="G7" s="314">
        <v>777</v>
      </c>
      <c r="H7" s="315">
        <v>39</v>
      </c>
      <c r="I7" s="315">
        <v>35.700000000000003</v>
      </c>
      <c r="J7" s="314">
        <v>1021</v>
      </c>
      <c r="K7" s="314">
        <v>996</v>
      </c>
    </row>
    <row r="8" spans="1:12" x14ac:dyDescent="0.2">
      <c r="A8" t="s">
        <v>129</v>
      </c>
      <c r="B8" t="s">
        <v>137</v>
      </c>
      <c r="C8" s="314">
        <v>1033</v>
      </c>
      <c r="D8" s="314">
        <v>551</v>
      </c>
    </row>
    <row r="9" spans="1:12" x14ac:dyDescent="0.2">
      <c r="A9" t="s">
        <v>129</v>
      </c>
      <c r="B9" t="s">
        <v>138</v>
      </c>
      <c r="C9" s="314">
        <v>753</v>
      </c>
      <c r="D9" s="314">
        <v>556</v>
      </c>
    </row>
    <row r="10" spans="1:12" x14ac:dyDescent="0.2">
      <c r="A10" t="s">
        <v>129</v>
      </c>
      <c r="B10" t="s">
        <v>139</v>
      </c>
      <c r="C10" s="314">
        <v>809</v>
      </c>
      <c r="D10" s="314">
        <v>569</v>
      </c>
    </row>
    <row r="11" spans="1:12" x14ac:dyDescent="0.2">
      <c r="A11" t="s">
        <v>129</v>
      </c>
      <c r="B11" t="s">
        <v>140</v>
      </c>
      <c r="C11" s="314">
        <v>548</v>
      </c>
      <c r="D11" s="314">
        <v>579</v>
      </c>
    </row>
    <row r="12" spans="1:12" x14ac:dyDescent="0.2">
      <c r="A12" t="s">
        <v>129</v>
      </c>
      <c r="B12" t="s">
        <v>141</v>
      </c>
      <c r="C12" s="314">
        <v>358</v>
      </c>
      <c r="D12" s="314">
        <v>586</v>
      </c>
    </row>
    <row r="13" spans="1:12" x14ac:dyDescent="0.2">
      <c r="A13" t="s">
        <v>129</v>
      </c>
      <c r="B13" t="s">
        <v>142</v>
      </c>
      <c r="C13" s="314">
        <v>393</v>
      </c>
      <c r="D13" s="314">
        <v>601</v>
      </c>
    </row>
    <row r="14" spans="1:12" x14ac:dyDescent="0.2">
      <c r="A14" t="s">
        <v>129</v>
      </c>
      <c r="B14" t="s">
        <v>143</v>
      </c>
      <c r="C14" s="314">
        <v>438</v>
      </c>
      <c r="D14" s="314">
        <v>613</v>
      </c>
    </row>
    <row r="15" spans="1:12" x14ac:dyDescent="0.2">
      <c r="A15" t="s">
        <v>129</v>
      </c>
      <c r="B15" t="s">
        <v>144</v>
      </c>
      <c r="C15" s="314">
        <v>484</v>
      </c>
      <c r="D15" s="314">
        <v>620</v>
      </c>
    </row>
    <row r="16" spans="1:12" x14ac:dyDescent="0.2">
      <c r="A16" t="s">
        <v>129</v>
      </c>
      <c r="B16" t="s">
        <v>145</v>
      </c>
      <c r="C16" s="314">
        <v>474</v>
      </c>
      <c r="D16" s="314">
        <v>608</v>
      </c>
    </row>
    <row r="17" spans="1:4" x14ac:dyDescent="0.2">
      <c r="A17" t="s">
        <v>129</v>
      </c>
      <c r="B17" t="s">
        <v>146</v>
      </c>
      <c r="C17" s="314">
        <v>624</v>
      </c>
      <c r="D17" s="314">
        <v>600</v>
      </c>
    </row>
    <row r="18" spans="1:4" x14ac:dyDescent="0.2">
      <c r="A18" t="s">
        <v>157</v>
      </c>
      <c r="B18" t="s">
        <v>135</v>
      </c>
      <c r="C18" s="314">
        <v>699</v>
      </c>
      <c r="D18" s="314">
        <v>604</v>
      </c>
    </row>
    <row r="19" spans="1:4" x14ac:dyDescent="0.2">
      <c r="A19" t="s">
        <v>129</v>
      </c>
      <c r="B19" t="s">
        <v>136</v>
      </c>
      <c r="C19" s="314">
        <v>840</v>
      </c>
      <c r="D19" s="314">
        <v>621</v>
      </c>
    </row>
    <row r="20" spans="1:4" x14ac:dyDescent="0.2">
      <c r="A20" t="s">
        <v>129</v>
      </c>
      <c r="B20" t="s">
        <v>137</v>
      </c>
      <c r="C20" s="314">
        <v>939</v>
      </c>
      <c r="D20" s="314">
        <v>613</v>
      </c>
    </row>
    <row r="21" spans="1:4" x14ac:dyDescent="0.2">
      <c r="A21" t="s">
        <v>129</v>
      </c>
      <c r="B21" t="s">
        <v>138</v>
      </c>
      <c r="C21" s="314">
        <v>1027</v>
      </c>
      <c r="D21" s="314">
        <v>636</v>
      </c>
    </row>
    <row r="22" spans="1:4" x14ac:dyDescent="0.2">
      <c r="A22" t="s">
        <v>129</v>
      </c>
      <c r="B22" t="s">
        <v>139</v>
      </c>
      <c r="C22" s="314">
        <v>828</v>
      </c>
      <c r="D22" s="314">
        <v>638</v>
      </c>
    </row>
    <row r="23" spans="1:4" x14ac:dyDescent="0.2">
      <c r="A23" t="s">
        <v>129</v>
      </c>
      <c r="B23" t="s">
        <v>140</v>
      </c>
      <c r="C23" s="314">
        <v>736</v>
      </c>
      <c r="D23" s="314">
        <v>653</v>
      </c>
    </row>
    <row r="24" spans="1:4" x14ac:dyDescent="0.2">
      <c r="A24" t="s">
        <v>129</v>
      </c>
      <c r="B24" t="s">
        <v>141</v>
      </c>
      <c r="C24" s="314">
        <v>595</v>
      </c>
      <c r="D24" s="314">
        <v>673</v>
      </c>
    </row>
    <row r="25" spans="1:4" x14ac:dyDescent="0.2">
      <c r="A25" t="s">
        <v>129</v>
      </c>
      <c r="B25" t="s">
        <v>142</v>
      </c>
      <c r="C25" s="314">
        <v>559</v>
      </c>
      <c r="D25" s="314">
        <v>687</v>
      </c>
    </row>
    <row r="26" spans="1:4" x14ac:dyDescent="0.2">
      <c r="A26" t="s">
        <v>129</v>
      </c>
      <c r="B26" t="s">
        <v>143</v>
      </c>
      <c r="C26" s="314">
        <v>520</v>
      </c>
      <c r="D26" s="314">
        <v>694</v>
      </c>
    </row>
    <row r="27" spans="1:4" x14ac:dyDescent="0.2">
      <c r="A27" t="s">
        <v>129</v>
      </c>
      <c r="B27" t="s">
        <v>144</v>
      </c>
      <c r="C27" s="314">
        <v>611</v>
      </c>
      <c r="D27" s="314">
        <v>704</v>
      </c>
    </row>
    <row r="28" spans="1:4" x14ac:dyDescent="0.2">
      <c r="A28" t="s">
        <v>129</v>
      </c>
      <c r="B28" t="s">
        <v>145</v>
      </c>
      <c r="C28" s="314">
        <v>644</v>
      </c>
      <c r="D28" s="314">
        <v>718</v>
      </c>
    </row>
    <row r="29" spans="1:4" x14ac:dyDescent="0.2">
      <c r="A29" t="s">
        <v>129</v>
      </c>
      <c r="B29" t="s">
        <v>146</v>
      </c>
      <c r="C29" s="314">
        <v>783</v>
      </c>
      <c r="D29" s="314">
        <v>732</v>
      </c>
    </row>
    <row r="30" spans="1:4" x14ac:dyDescent="0.2">
      <c r="A30" t="s">
        <v>158</v>
      </c>
      <c r="B30" t="s">
        <v>135</v>
      </c>
      <c r="C30" s="314">
        <v>691</v>
      </c>
      <c r="D30" s="314">
        <v>731</v>
      </c>
    </row>
    <row r="31" spans="1:4" x14ac:dyDescent="0.2">
      <c r="A31" t="s">
        <v>129</v>
      </c>
      <c r="B31" t="s">
        <v>136</v>
      </c>
      <c r="C31" s="314">
        <v>721</v>
      </c>
      <c r="D31" s="314">
        <v>721</v>
      </c>
    </row>
    <row r="32" spans="1:4" x14ac:dyDescent="0.2">
      <c r="A32" t="s">
        <v>129</v>
      </c>
      <c r="B32" t="s">
        <v>137</v>
      </c>
      <c r="C32" s="314">
        <v>755</v>
      </c>
      <c r="D32" s="314">
        <v>706</v>
      </c>
    </row>
    <row r="33" spans="1:4" x14ac:dyDescent="0.2">
      <c r="A33" t="s">
        <v>129</v>
      </c>
      <c r="B33" t="s">
        <v>138</v>
      </c>
      <c r="C33" s="314">
        <v>828</v>
      </c>
      <c r="D33" s="314">
        <v>689</v>
      </c>
    </row>
    <row r="34" spans="1:4" x14ac:dyDescent="0.2">
      <c r="A34" t="s">
        <v>129</v>
      </c>
      <c r="B34" t="s">
        <v>139</v>
      </c>
      <c r="C34" s="314">
        <v>882</v>
      </c>
      <c r="D34" s="314">
        <v>694</v>
      </c>
    </row>
    <row r="35" spans="1:4" x14ac:dyDescent="0.2">
      <c r="A35" t="s">
        <v>129</v>
      </c>
      <c r="B35" t="s">
        <v>140</v>
      </c>
      <c r="C35" s="314">
        <v>824</v>
      </c>
      <c r="D35" s="314">
        <v>701</v>
      </c>
    </row>
    <row r="36" spans="1:4" x14ac:dyDescent="0.2">
      <c r="A36" t="s">
        <v>129</v>
      </c>
      <c r="B36" t="s">
        <v>141</v>
      </c>
      <c r="C36" s="314">
        <v>649</v>
      </c>
      <c r="D36" s="314">
        <v>706</v>
      </c>
    </row>
    <row r="37" spans="1:4" x14ac:dyDescent="0.2">
      <c r="A37" t="s">
        <v>129</v>
      </c>
      <c r="B37" t="s">
        <v>142</v>
      </c>
      <c r="C37" s="314">
        <v>594</v>
      </c>
      <c r="D37" s="314">
        <v>709</v>
      </c>
    </row>
    <row r="38" spans="1:4" x14ac:dyDescent="0.2">
      <c r="A38" t="s">
        <v>129</v>
      </c>
      <c r="B38" t="s">
        <v>143</v>
      </c>
      <c r="C38" s="314">
        <v>663</v>
      </c>
      <c r="D38" s="314">
        <v>720</v>
      </c>
    </row>
    <row r="39" spans="1:4" x14ac:dyDescent="0.2">
      <c r="A39" t="s">
        <v>129</v>
      </c>
      <c r="B39" t="s">
        <v>144</v>
      </c>
      <c r="C39" s="314">
        <v>617</v>
      </c>
      <c r="D39" s="314">
        <v>721</v>
      </c>
    </row>
    <row r="40" spans="1:4" x14ac:dyDescent="0.2">
      <c r="A40" t="s">
        <v>129</v>
      </c>
      <c r="B40" t="s">
        <v>145</v>
      </c>
      <c r="C40" s="314">
        <v>715</v>
      </c>
      <c r="D40" s="314">
        <v>727</v>
      </c>
    </row>
    <row r="41" spans="1:4" x14ac:dyDescent="0.2">
      <c r="A41" t="s">
        <v>129</v>
      </c>
      <c r="B41" t="s">
        <v>146</v>
      </c>
      <c r="C41" s="314">
        <v>744</v>
      </c>
      <c r="D41" s="314">
        <v>724</v>
      </c>
    </row>
    <row r="42" spans="1:4" x14ac:dyDescent="0.2">
      <c r="A42" t="s">
        <v>159</v>
      </c>
      <c r="B42" t="s">
        <v>135</v>
      </c>
      <c r="C42" s="314">
        <v>711</v>
      </c>
      <c r="D42" s="314">
        <v>725</v>
      </c>
    </row>
    <row r="43" spans="1:4" x14ac:dyDescent="0.2">
      <c r="A43" t="s">
        <v>129</v>
      </c>
      <c r="B43" t="s">
        <v>136</v>
      </c>
      <c r="C43" s="314">
        <v>745</v>
      </c>
      <c r="D43" s="314">
        <v>727</v>
      </c>
    </row>
    <row r="44" spans="1:4" x14ac:dyDescent="0.2">
      <c r="A44" t="s">
        <v>129</v>
      </c>
      <c r="B44" t="s">
        <v>137</v>
      </c>
      <c r="C44" s="314">
        <v>843</v>
      </c>
      <c r="D44" s="314">
        <v>735</v>
      </c>
    </row>
    <row r="45" spans="1:4" x14ac:dyDescent="0.2">
      <c r="A45" t="s">
        <v>129</v>
      </c>
      <c r="B45" t="s">
        <v>138</v>
      </c>
      <c r="C45" s="314">
        <v>874</v>
      </c>
      <c r="D45" s="314">
        <v>739</v>
      </c>
    </row>
    <row r="46" spans="1:4" x14ac:dyDescent="0.2">
      <c r="A46" t="s">
        <v>129</v>
      </c>
      <c r="B46" t="s">
        <v>139</v>
      </c>
      <c r="C46" s="314">
        <v>894</v>
      </c>
      <c r="D46" s="314">
        <v>739</v>
      </c>
    </row>
    <row r="47" spans="1:4" x14ac:dyDescent="0.2">
      <c r="A47" t="s">
        <v>129</v>
      </c>
      <c r="B47" t="s">
        <v>140</v>
      </c>
      <c r="C47" s="314">
        <v>802</v>
      </c>
      <c r="D47" s="314">
        <v>738</v>
      </c>
    </row>
    <row r="48" spans="1:4" x14ac:dyDescent="0.2">
      <c r="A48" t="s">
        <v>129</v>
      </c>
      <c r="B48" t="s">
        <v>141</v>
      </c>
      <c r="C48" s="314">
        <v>570</v>
      </c>
      <c r="D48" s="314">
        <v>731</v>
      </c>
    </row>
    <row r="49" spans="1:4" x14ac:dyDescent="0.2">
      <c r="A49" t="s">
        <v>129</v>
      </c>
      <c r="B49" t="s">
        <v>142</v>
      </c>
      <c r="C49" s="314">
        <v>561</v>
      </c>
      <c r="D49" s="314">
        <v>728</v>
      </c>
    </row>
    <row r="50" spans="1:4" x14ac:dyDescent="0.2">
      <c r="A50" t="s">
        <v>129</v>
      </c>
      <c r="B50" t="s">
        <v>143</v>
      </c>
      <c r="C50" s="314">
        <v>623</v>
      </c>
      <c r="D50" s="314">
        <v>725</v>
      </c>
    </row>
    <row r="51" spans="1:4" x14ac:dyDescent="0.2">
      <c r="A51" t="s">
        <v>129</v>
      </c>
      <c r="B51" t="s">
        <v>144</v>
      </c>
      <c r="C51" s="314">
        <v>635</v>
      </c>
      <c r="D51" s="314">
        <v>726</v>
      </c>
    </row>
    <row r="52" spans="1:4" x14ac:dyDescent="0.2">
      <c r="A52" t="s">
        <v>129</v>
      </c>
      <c r="B52" t="s">
        <v>145</v>
      </c>
      <c r="C52" s="314">
        <v>590</v>
      </c>
      <c r="D52" s="314">
        <v>716</v>
      </c>
    </row>
    <row r="53" spans="1:4" x14ac:dyDescent="0.2">
      <c r="A53" t="s">
        <v>129</v>
      </c>
      <c r="B53" t="s">
        <v>146</v>
      </c>
      <c r="C53" s="314">
        <v>675</v>
      </c>
      <c r="D53" s="314">
        <v>710</v>
      </c>
    </row>
    <row r="54" spans="1:4" x14ac:dyDescent="0.2">
      <c r="A54" t="s">
        <v>160</v>
      </c>
      <c r="B54" t="s">
        <v>135</v>
      </c>
      <c r="C54" s="314">
        <v>645</v>
      </c>
      <c r="D54" s="314">
        <v>705</v>
      </c>
    </row>
    <row r="55" spans="1:4" x14ac:dyDescent="0.2">
      <c r="A55" t="s">
        <v>129</v>
      </c>
      <c r="B55" t="s">
        <v>136</v>
      </c>
      <c r="C55" s="314">
        <v>871</v>
      </c>
      <c r="D55" s="314">
        <v>715</v>
      </c>
    </row>
    <row r="56" spans="1:4" x14ac:dyDescent="0.2">
      <c r="A56" t="s">
        <v>129</v>
      </c>
      <c r="B56" t="s">
        <v>137</v>
      </c>
      <c r="C56" s="314">
        <v>1039</v>
      </c>
      <c r="D56" s="314">
        <v>732</v>
      </c>
    </row>
    <row r="57" spans="1:4" x14ac:dyDescent="0.2">
      <c r="A57" t="s">
        <v>129</v>
      </c>
      <c r="B57" t="s">
        <v>138</v>
      </c>
      <c r="C57" s="314">
        <v>992</v>
      </c>
      <c r="D57" s="314">
        <v>741</v>
      </c>
    </row>
    <row r="58" spans="1:4" x14ac:dyDescent="0.2">
      <c r="A58" t="s">
        <v>129</v>
      </c>
      <c r="B58" t="s">
        <v>139</v>
      </c>
      <c r="C58" s="314">
        <v>1045</v>
      </c>
      <c r="D58" s="314">
        <v>754</v>
      </c>
    </row>
    <row r="59" spans="1:4" x14ac:dyDescent="0.2">
      <c r="A59" t="s">
        <v>129</v>
      </c>
      <c r="B59" t="s">
        <v>140</v>
      </c>
      <c r="C59" s="314">
        <v>949</v>
      </c>
      <c r="D59" s="314">
        <v>766</v>
      </c>
    </row>
    <row r="60" spans="1:4" x14ac:dyDescent="0.2">
      <c r="A60" t="s">
        <v>129</v>
      </c>
      <c r="B60" t="s">
        <v>141</v>
      </c>
      <c r="C60" s="314">
        <v>754</v>
      </c>
      <c r="D60" s="314">
        <v>782</v>
      </c>
    </row>
    <row r="61" spans="1:4" x14ac:dyDescent="0.2">
      <c r="A61" t="s">
        <v>129</v>
      </c>
      <c r="B61" t="s">
        <v>142</v>
      </c>
      <c r="C61" s="314">
        <v>691</v>
      </c>
      <c r="D61" s="314">
        <v>792</v>
      </c>
    </row>
    <row r="62" spans="1:4" x14ac:dyDescent="0.2">
      <c r="A62" t="s">
        <v>129</v>
      </c>
      <c r="B62" t="s">
        <v>143</v>
      </c>
      <c r="C62" s="314">
        <v>759</v>
      </c>
      <c r="D62" s="314">
        <v>804</v>
      </c>
    </row>
    <row r="63" spans="1:4" x14ac:dyDescent="0.2">
      <c r="A63" t="s">
        <v>129</v>
      </c>
      <c r="B63" t="s">
        <v>144</v>
      </c>
      <c r="C63" s="314">
        <v>885</v>
      </c>
      <c r="D63" s="314">
        <v>825</v>
      </c>
    </row>
    <row r="64" spans="1:4" x14ac:dyDescent="0.2">
      <c r="A64" t="s">
        <v>129</v>
      </c>
      <c r="B64" t="s">
        <v>145</v>
      </c>
      <c r="C64" s="314">
        <v>959</v>
      </c>
      <c r="D64" s="314">
        <v>855</v>
      </c>
    </row>
    <row r="65" spans="1:4" x14ac:dyDescent="0.2">
      <c r="A65" t="s">
        <v>129</v>
      </c>
      <c r="B65" t="s">
        <v>146</v>
      </c>
      <c r="C65" s="314">
        <v>1129</v>
      </c>
      <c r="D65" s="314">
        <v>893</v>
      </c>
    </row>
    <row r="66" spans="1:4" x14ac:dyDescent="0.2">
      <c r="A66" t="s">
        <v>134</v>
      </c>
      <c r="B66" t="s">
        <v>135</v>
      </c>
      <c r="C66" s="314">
        <v>980</v>
      </c>
      <c r="D66" s="314">
        <v>921</v>
      </c>
    </row>
    <row r="67" spans="1:4" x14ac:dyDescent="0.2">
      <c r="A67" t="s">
        <v>129</v>
      </c>
      <c r="B67" t="s">
        <v>136</v>
      </c>
      <c r="C67" s="314">
        <v>983</v>
      </c>
      <c r="D67" s="314">
        <v>931</v>
      </c>
    </row>
    <row r="68" spans="1:4" x14ac:dyDescent="0.2">
      <c r="A68" t="s">
        <v>129</v>
      </c>
      <c r="B68" t="s">
        <v>137</v>
      </c>
      <c r="C68" s="314">
        <v>986</v>
      </c>
      <c r="D68" s="314">
        <v>926</v>
      </c>
    </row>
    <row r="69" spans="1:4" x14ac:dyDescent="0.2">
      <c r="A69" t="s">
        <v>129</v>
      </c>
      <c r="B69" t="s">
        <v>138</v>
      </c>
      <c r="C69" s="314">
        <v>997</v>
      </c>
      <c r="D69" s="314">
        <v>926</v>
      </c>
    </row>
    <row r="70" spans="1:4" x14ac:dyDescent="0.2">
      <c r="A70" t="s">
        <v>129</v>
      </c>
      <c r="B70" t="s">
        <v>139</v>
      </c>
      <c r="C70" s="314">
        <v>990</v>
      </c>
      <c r="D70" s="314">
        <v>922</v>
      </c>
    </row>
    <row r="71" spans="1:4" x14ac:dyDescent="0.2">
      <c r="A71" t="s">
        <v>129</v>
      </c>
      <c r="B71" t="s">
        <v>140</v>
      </c>
      <c r="C71" s="314">
        <v>1008</v>
      </c>
      <c r="D71" s="314">
        <v>927</v>
      </c>
    </row>
    <row r="72" spans="1:4" x14ac:dyDescent="0.2">
      <c r="A72" t="s">
        <v>129</v>
      </c>
      <c r="B72" t="s">
        <v>141</v>
      </c>
      <c r="C72" s="314">
        <v>759</v>
      </c>
      <c r="D72" s="314">
        <v>927</v>
      </c>
    </row>
    <row r="73" spans="1:4" x14ac:dyDescent="0.2">
      <c r="A73" t="s">
        <v>129</v>
      </c>
      <c r="B73" t="s">
        <v>142</v>
      </c>
      <c r="C73" s="314">
        <v>718</v>
      </c>
      <c r="D73" s="314">
        <v>930</v>
      </c>
    </row>
    <row r="74" spans="1:4" x14ac:dyDescent="0.2">
      <c r="A74" t="s">
        <v>129</v>
      </c>
      <c r="B74" t="s">
        <v>143</v>
      </c>
      <c r="C74" s="314">
        <v>753</v>
      </c>
      <c r="D74" s="314">
        <v>929</v>
      </c>
    </row>
    <row r="75" spans="1:4" x14ac:dyDescent="0.2">
      <c r="A75" t="s">
        <v>129</v>
      </c>
      <c r="B75" t="s">
        <v>144</v>
      </c>
      <c r="C75" s="314">
        <v>777</v>
      </c>
      <c r="D75" s="314">
        <v>920</v>
      </c>
    </row>
    <row r="76" spans="1:4" x14ac:dyDescent="0.2">
      <c r="A76" t="s">
        <v>129</v>
      </c>
      <c r="B76" t="s">
        <v>145</v>
      </c>
      <c r="C76" s="314">
        <v>817</v>
      </c>
      <c r="D76" s="314">
        <v>908</v>
      </c>
    </row>
    <row r="77" spans="1:4" x14ac:dyDescent="0.2">
      <c r="A77" t="s">
        <v>129</v>
      </c>
      <c r="B77" t="s">
        <v>146</v>
      </c>
      <c r="C77" s="314">
        <v>797</v>
      </c>
      <c r="D77" s="314">
        <v>880</v>
      </c>
    </row>
    <row r="78" spans="1:4" x14ac:dyDescent="0.2">
      <c r="A78" t="s">
        <v>147</v>
      </c>
      <c r="B78" t="s">
        <v>135</v>
      </c>
      <c r="C78" s="314">
        <v>859</v>
      </c>
      <c r="D78" s="314">
        <v>870</v>
      </c>
    </row>
    <row r="79" spans="1:4" x14ac:dyDescent="0.2">
      <c r="A79" t="s">
        <v>129</v>
      </c>
      <c r="B79" t="s">
        <v>136</v>
      </c>
      <c r="C79" s="314">
        <v>1083</v>
      </c>
      <c r="D79" s="314">
        <v>879</v>
      </c>
    </row>
    <row r="80" spans="1:4" x14ac:dyDescent="0.2">
      <c r="A80" t="s">
        <v>129</v>
      </c>
      <c r="B80" t="s">
        <v>137</v>
      </c>
      <c r="C80" s="314">
        <v>1114</v>
      </c>
      <c r="D80" s="314">
        <v>889</v>
      </c>
    </row>
    <row r="81" spans="1:4" x14ac:dyDescent="0.2">
      <c r="A81" t="s">
        <v>129</v>
      </c>
      <c r="B81" t="s">
        <v>138</v>
      </c>
      <c r="C81" s="314">
        <v>1143</v>
      </c>
      <c r="D81" s="314">
        <v>902</v>
      </c>
    </row>
    <row r="82" spans="1:4" x14ac:dyDescent="0.2">
      <c r="A82" t="s">
        <v>129</v>
      </c>
      <c r="B82" t="s">
        <v>139</v>
      </c>
      <c r="C82" s="314">
        <v>1164</v>
      </c>
      <c r="D82" s="314">
        <v>916</v>
      </c>
    </row>
    <row r="83" spans="1:4" x14ac:dyDescent="0.2">
      <c r="A83" t="s">
        <v>129</v>
      </c>
      <c r="B83" t="s">
        <v>140</v>
      </c>
      <c r="C83" s="314">
        <v>1145</v>
      </c>
      <c r="D83" s="314">
        <v>927</v>
      </c>
    </row>
    <row r="84" spans="1:4" x14ac:dyDescent="0.2">
      <c r="A84" t="s">
        <v>129</v>
      </c>
      <c r="B84" t="s">
        <v>141</v>
      </c>
      <c r="C84" s="314">
        <v>1080</v>
      </c>
      <c r="D84" s="314">
        <v>954</v>
      </c>
    </row>
    <row r="85" spans="1:4" x14ac:dyDescent="0.2">
      <c r="A85" t="s">
        <v>129</v>
      </c>
      <c r="B85" t="s">
        <v>142</v>
      </c>
      <c r="C85" s="314">
        <v>946</v>
      </c>
      <c r="D85" s="314">
        <v>973</v>
      </c>
    </row>
    <row r="86" spans="1:4" x14ac:dyDescent="0.2">
      <c r="A86" t="s">
        <v>129</v>
      </c>
      <c r="B86" t="s">
        <v>143</v>
      </c>
      <c r="C86" s="314">
        <v>1021</v>
      </c>
      <c r="D86" s="314">
        <v>996</v>
      </c>
    </row>
    <row r="87" spans="1:4" x14ac:dyDescent="0.2">
      <c r="A87" t="s">
        <v>129</v>
      </c>
      <c r="B87" t="s">
        <v>144</v>
      </c>
      <c r="C87" s="314">
        <v>1080</v>
      </c>
      <c r="D87" s="314">
        <v>1021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FF0000"/>
  </sheetPr>
  <dimension ref="A1:L87"/>
  <sheetViews>
    <sheetView workbookViewId="0">
      <selection activeCell="A2" sqref="A2"/>
    </sheetView>
  </sheetViews>
  <sheetFormatPr baseColWidth="10" defaultColWidth="9.140625" defaultRowHeight="12.75" x14ac:dyDescent="0.2"/>
  <cols>
    <col min="1" max="16384" width="9.140625" style="148"/>
  </cols>
  <sheetData>
    <row r="1" spans="1:12" ht="15" x14ac:dyDescent="0.25">
      <c r="A1" t="s">
        <v>1055</v>
      </c>
      <c r="B1"/>
      <c r="C1"/>
      <c r="D1"/>
      <c r="E1"/>
      <c r="H1" s="330" t="s">
        <v>133</v>
      </c>
      <c r="I1" s="330"/>
    </row>
    <row r="2" spans="1:12" x14ac:dyDescent="0.2">
      <c r="A2" t="s">
        <v>617</v>
      </c>
      <c r="B2"/>
      <c r="C2"/>
      <c r="D2"/>
      <c r="E2"/>
    </row>
    <row r="3" spans="1:12" x14ac:dyDescent="0.2">
      <c r="A3" t="s">
        <v>618</v>
      </c>
      <c r="B3"/>
      <c r="C3"/>
      <c r="D3"/>
      <c r="E3"/>
    </row>
    <row r="4" spans="1:12" x14ac:dyDescent="0.2">
      <c r="A4"/>
      <c r="B4"/>
      <c r="C4"/>
      <c r="D4"/>
      <c r="E4"/>
    </row>
    <row r="5" spans="1:12" x14ac:dyDescent="0.2">
      <c r="A5" t="s">
        <v>161</v>
      </c>
      <c r="B5" t="s">
        <v>148</v>
      </c>
      <c r="C5" t="s">
        <v>162</v>
      </c>
      <c r="D5" t="s">
        <v>172</v>
      </c>
      <c r="E5" t="s">
        <v>603</v>
      </c>
    </row>
    <row r="6" spans="1:12" x14ac:dyDescent="0.2">
      <c r="A6" t="s">
        <v>156</v>
      </c>
      <c r="B6" t="s">
        <v>135</v>
      </c>
      <c r="C6" s="314">
        <v>85880</v>
      </c>
      <c r="D6" s="315">
        <v>7.1</v>
      </c>
      <c r="E6" s="315">
        <v>11.4</v>
      </c>
      <c r="H6" t="s">
        <v>1019</v>
      </c>
      <c r="I6" t="s">
        <v>714</v>
      </c>
      <c r="J6" t="s">
        <v>1017</v>
      </c>
      <c r="K6" t="s">
        <v>712</v>
      </c>
      <c r="L6" t="s">
        <v>619</v>
      </c>
    </row>
    <row r="7" spans="1:12" x14ac:dyDescent="0.2">
      <c r="A7" t="s">
        <v>129</v>
      </c>
      <c r="B7" t="s">
        <v>136</v>
      </c>
      <c r="C7" s="314">
        <v>86176</v>
      </c>
      <c r="D7" s="315">
        <v>6.3</v>
      </c>
      <c r="E7" s="315">
        <v>11.1</v>
      </c>
      <c r="H7" s="314">
        <v>171834</v>
      </c>
      <c r="I7" s="314">
        <v>170009</v>
      </c>
      <c r="J7" s="315">
        <v>11.1</v>
      </c>
      <c r="K7" s="315">
        <v>10.6</v>
      </c>
      <c r="L7" s="315">
        <v>11.1</v>
      </c>
    </row>
    <row r="8" spans="1:12" x14ac:dyDescent="0.2">
      <c r="A8" t="s">
        <v>129</v>
      </c>
      <c r="B8" t="s">
        <v>137</v>
      </c>
      <c r="C8" s="314">
        <v>85911</v>
      </c>
      <c r="D8" s="315">
        <v>4.9000000000000004</v>
      </c>
      <c r="E8" s="315">
        <v>10.6</v>
      </c>
    </row>
    <row r="9" spans="1:12" x14ac:dyDescent="0.2">
      <c r="A9" t="s">
        <v>129</v>
      </c>
      <c r="B9" t="s">
        <v>138</v>
      </c>
      <c r="C9" s="314">
        <v>85846</v>
      </c>
      <c r="D9" s="315">
        <v>3.7</v>
      </c>
      <c r="E9" s="315">
        <v>10.1</v>
      </c>
    </row>
    <row r="10" spans="1:12" x14ac:dyDescent="0.2">
      <c r="A10" t="s">
        <v>129</v>
      </c>
      <c r="B10" t="s">
        <v>139</v>
      </c>
      <c r="C10" s="314">
        <v>86325</v>
      </c>
      <c r="D10" s="315">
        <v>2.8</v>
      </c>
      <c r="E10" s="315">
        <v>9.4</v>
      </c>
    </row>
    <row r="11" spans="1:12" x14ac:dyDescent="0.2">
      <c r="A11" t="s">
        <v>129</v>
      </c>
      <c r="B11" t="s">
        <v>140</v>
      </c>
      <c r="C11" s="314">
        <v>86504</v>
      </c>
      <c r="D11" s="315">
        <v>1.6</v>
      </c>
      <c r="E11" s="315">
        <v>8.3000000000000007</v>
      </c>
    </row>
    <row r="12" spans="1:12" x14ac:dyDescent="0.2">
      <c r="A12" t="s">
        <v>129</v>
      </c>
      <c r="B12" t="s">
        <v>141</v>
      </c>
      <c r="C12" s="314">
        <v>86893</v>
      </c>
      <c r="D12" s="315">
        <v>0.4</v>
      </c>
      <c r="E12" s="315">
        <v>7</v>
      </c>
    </row>
    <row r="13" spans="1:12" x14ac:dyDescent="0.2">
      <c r="A13" t="s">
        <v>129</v>
      </c>
      <c r="B13" t="s">
        <v>142</v>
      </c>
      <c r="C13" s="314">
        <v>88222</v>
      </c>
      <c r="D13" s="315">
        <v>1.7</v>
      </c>
      <c r="E13" s="315">
        <v>5.9</v>
      </c>
    </row>
    <row r="14" spans="1:12" x14ac:dyDescent="0.2">
      <c r="A14" t="s">
        <v>129</v>
      </c>
      <c r="B14" t="s">
        <v>143</v>
      </c>
      <c r="C14" s="314">
        <v>89213</v>
      </c>
      <c r="D14" s="315">
        <v>3.4</v>
      </c>
      <c r="E14" s="315">
        <v>5.0999999999999996</v>
      </c>
    </row>
    <row r="15" spans="1:12" x14ac:dyDescent="0.2">
      <c r="A15" t="s">
        <v>129</v>
      </c>
      <c r="B15" t="s">
        <v>144</v>
      </c>
      <c r="C15" s="314">
        <v>89283</v>
      </c>
      <c r="D15" s="315">
        <v>3.1</v>
      </c>
      <c r="E15" s="315">
        <v>4.3</v>
      </c>
    </row>
    <row r="16" spans="1:12" x14ac:dyDescent="0.2">
      <c r="A16" t="s">
        <v>129</v>
      </c>
      <c r="B16" t="s">
        <v>145</v>
      </c>
      <c r="C16" s="314">
        <v>89142</v>
      </c>
      <c r="D16" s="315">
        <v>3.3</v>
      </c>
      <c r="E16" s="315">
        <v>3.8</v>
      </c>
    </row>
    <row r="17" spans="1:5" x14ac:dyDescent="0.2">
      <c r="A17" t="s">
        <v>129</v>
      </c>
      <c r="B17" t="s">
        <v>146</v>
      </c>
      <c r="C17" s="314">
        <v>89353</v>
      </c>
      <c r="D17" s="315">
        <v>4.5999999999999996</v>
      </c>
      <c r="E17" s="315">
        <v>3.6</v>
      </c>
    </row>
    <row r="18" spans="1:5" x14ac:dyDescent="0.2">
      <c r="A18" t="s">
        <v>157</v>
      </c>
      <c r="B18" t="s">
        <v>135</v>
      </c>
      <c r="C18" s="314">
        <v>89186</v>
      </c>
      <c r="D18" s="315">
        <v>3.8</v>
      </c>
      <c r="E18" s="315">
        <v>3.3</v>
      </c>
    </row>
    <row r="19" spans="1:5" x14ac:dyDescent="0.2">
      <c r="A19" t="s">
        <v>129</v>
      </c>
      <c r="B19" t="s">
        <v>136</v>
      </c>
      <c r="C19" s="314">
        <v>89732</v>
      </c>
      <c r="D19" s="315">
        <v>4.0999999999999996</v>
      </c>
      <c r="E19" s="315">
        <v>3.1</v>
      </c>
    </row>
    <row r="20" spans="1:5" x14ac:dyDescent="0.2">
      <c r="A20" t="s">
        <v>129</v>
      </c>
      <c r="B20" t="s">
        <v>137</v>
      </c>
      <c r="C20" s="314">
        <v>90608</v>
      </c>
      <c r="D20" s="315">
        <v>5.5</v>
      </c>
      <c r="E20" s="315">
        <v>3.2</v>
      </c>
    </row>
    <row r="21" spans="1:5" x14ac:dyDescent="0.2">
      <c r="A21" t="s">
        <v>129</v>
      </c>
      <c r="B21" t="s">
        <v>138</v>
      </c>
      <c r="C21" s="314">
        <v>92414</v>
      </c>
      <c r="D21" s="315">
        <v>7.7</v>
      </c>
      <c r="E21" s="315">
        <v>3.5</v>
      </c>
    </row>
    <row r="22" spans="1:5" x14ac:dyDescent="0.2">
      <c r="A22" t="s">
        <v>129</v>
      </c>
      <c r="B22" t="s">
        <v>139</v>
      </c>
      <c r="C22" s="314">
        <v>93450</v>
      </c>
      <c r="D22" s="315">
        <v>8.3000000000000007</v>
      </c>
      <c r="E22" s="315">
        <v>3.9</v>
      </c>
    </row>
    <row r="23" spans="1:5" x14ac:dyDescent="0.2">
      <c r="A23" t="s">
        <v>129</v>
      </c>
      <c r="B23" t="s">
        <v>140</v>
      </c>
      <c r="C23" s="314">
        <v>94163</v>
      </c>
      <c r="D23" s="315">
        <v>8.9</v>
      </c>
      <c r="E23" s="315">
        <v>4.5999999999999996</v>
      </c>
    </row>
    <row r="24" spans="1:5" x14ac:dyDescent="0.2">
      <c r="A24" t="s">
        <v>129</v>
      </c>
      <c r="B24" t="s">
        <v>141</v>
      </c>
      <c r="C24" s="314">
        <v>94807</v>
      </c>
      <c r="D24" s="315">
        <v>9.1</v>
      </c>
      <c r="E24" s="315">
        <v>5.3</v>
      </c>
    </row>
    <row r="25" spans="1:5" x14ac:dyDescent="0.2">
      <c r="A25" t="s">
        <v>129</v>
      </c>
      <c r="B25" t="s">
        <v>142</v>
      </c>
      <c r="C25" s="314">
        <v>94879</v>
      </c>
      <c r="D25" s="315">
        <v>7.5</v>
      </c>
      <c r="E25" s="315">
        <v>5.8</v>
      </c>
    </row>
    <row r="26" spans="1:5" x14ac:dyDescent="0.2">
      <c r="A26" t="s">
        <v>129</v>
      </c>
      <c r="B26" t="s">
        <v>143</v>
      </c>
      <c r="C26" s="314">
        <v>95388</v>
      </c>
      <c r="D26" s="315">
        <v>6.9</v>
      </c>
      <c r="E26" s="315">
        <v>6.1</v>
      </c>
    </row>
    <row r="27" spans="1:5" x14ac:dyDescent="0.2">
      <c r="A27" t="s">
        <v>129</v>
      </c>
      <c r="B27" t="s">
        <v>144</v>
      </c>
      <c r="C27" s="314">
        <v>96553</v>
      </c>
      <c r="D27" s="315">
        <v>8.1</v>
      </c>
      <c r="E27" s="315">
        <v>6.5</v>
      </c>
    </row>
    <row r="28" spans="1:5" x14ac:dyDescent="0.2">
      <c r="A28" t="s">
        <v>129</v>
      </c>
      <c r="B28" t="s">
        <v>145</v>
      </c>
      <c r="C28" s="314">
        <v>96823</v>
      </c>
      <c r="D28" s="315">
        <v>8.6</v>
      </c>
      <c r="E28" s="315">
        <v>6.9</v>
      </c>
    </row>
    <row r="29" spans="1:5" x14ac:dyDescent="0.2">
      <c r="A29" t="s">
        <v>129</v>
      </c>
      <c r="B29" t="s">
        <v>146</v>
      </c>
      <c r="C29" s="314">
        <v>98487</v>
      </c>
      <c r="D29" s="315">
        <v>10.199999999999999</v>
      </c>
      <c r="E29" s="315">
        <v>7.4</v>
      </c>
    </row>
    <row r="30" spans="1:5" x14ac:dyDescent="0.2">
      <c r="A30" t="s">
        <v>158</v>
      </c>
      <c r="B30" t="s">
        <v>135</v>
      </c>
      <c r="C30" s="314">
        <v>99518</v>
      </c>
      <c r="D30" s="315">
        <v>11.6</v>
      </c>
      <c r="E30" s="315">
        <v>8</v>
      </c>
    </row>
    <row r="31" spans="1:5" x14ac:dyDescent="0.2">
      <c r="A31" t="s">
        <v>129</v>
      </c>
      <c r="B31" t="s">
        <v>136</v>
      </c>
      <c r="C31" s="314">
        <v>100582</v>
      </c>
      <c r="D31" s="315">
        <v>12.1</v>
      </c>
      <c r="E31" s="315">
        <v>8.6999999999999993</v>
      </c>
    </row>
    <row r="32" spans="1:5" x14ac:dyDescent="0.2">
      <c r="A32" t="s">
        <v>129</v>
      </c>
      <c r="B32" t="s">
        <v>137</v>
      </c>
      <c r="C32" s="314">
        <v>101680</v>
      </c>
      <c r="D32" s="315">
        <v>12.2</v>
      </c>
      <c r="E32" s="315">
        <v>9.3000000000000007</v>
      </c>
    </row>
    <row r="33" spans="1:5" x14ac:dyDescent="0.2">
      <c r="A33" t="s">
        <v>129</v>
      </c>
      <c r="B33" t="s">
        <v>138</v>
      </c>
      <c r="C33" s="314">
        <v>102359</v>
      </c>
      <c r="D33" s="315">
        <v>10.8</v>
      </c>
      <c r="E33" s="315">
        <v>9.5</v>
      </c>
    </row>
    <row r="34" spans="1:5" x14ac:dyDescent="0.2">
      <c r="A34" t="s">
        <v>129</v>
      </c>
      <c r="B34" t="s">
        <v>139</v>
      </c>
      <c r="C34" s="314">
        <v>103269</v>
      </c>
      <c r="D34" s="315">
        <v>10.5</v>
      </c>
      <c r="E34" s="315">
        <v>9.6999999999999993</v>
      </c>
    </row>
    <row r="35" spans="1:5" x14ac:dyDescent="0.2">
      <c r="A35" t="s">
        <v>129</v>
      </c>
      <c r="B35" t="s">
        <v>140</v>
      </c>
      <c r="C35" s="314">
        <v>104756</v>
      </c>
      <c r="D35" s="315">
        <v>11.2</v>
      </c>
      <c r="E35" s="315">
        <v>9.9</v>
      </c>
    </row>
    <row r="36" spans="1:5" x14ac:dyDescent="0.2">
      <c r="A36" t="s">
        <v>129</v>
      </c>
      <c r="B36" t="s">
        <v>141</v>
      </c>
      <c r="C36" s="314">
        <v>106933</v>
      </c>
      <c r="D36" s="315">
        <v>12.8</v>
      </c>
      <c r="E36" s="315">
        <v>10.199999999999999</v>
      </c>
    </row>
    <row r="37" spans="1:5" x14ac:dyDescent="0.2">
      <c r="A37" t="s">
        <v>129</v>
      </c>
      <c r="B37" t="s">
        <v>142</v>
      </c>
      <c r="C37" s="314">
        <v>108541</v>
      </c>
      <c r="D37" s="315">
        <v>14.4</v>
      </c>
      <c r="E37" s="315">
        <v>10.8</v>
      </c>
    </row>
    <row r="38" spans="1:5" x14ac:dyDescent="0.2">
      <c r="A38" t="s">
        <v>129</v>
      </c>
      <c r="B38" t="s">
        <v>143</v>
      </c>
      <c r="C38" s="314">
        <v>110707</v>
      </c>
      <c r="D38" s="315">
        <v>16.100000000000001</v>
      </c>
      <c r="E38" s="315">
        <v>11.6</v>
      </c>
    </row>
    <row r="39" spans="1:5" x14ac:dyDescent="0.2">
      <c r="A39" t="s">
        <v>129</v>
      </c>
      <c r="B39" t="s">
        <v>144</v>
      </c>
      <c r="C39" s="314">
        <v>111703</v>
      </c>
      <c r="D39" s="315">
        <v>15.7</v>
      </c>
      <c r="E39" s="315">
        <v>12.2</v>
      </c>
    </row>
    <row r="40" spans="1:5" x14ac:dyDescent="0.2">
      <c r="A40" t="s">
        <v>129</v>
      </c>
      <c r="B40" t="s">
        <v>145</v>
      </c>
      <c r="C40" s="314">
        <v>113393</v>
      </c>
      <c r="D40" s="315">
        <v>17.100000000000001</v>
      </c>
      <c r="E40" s="315">
        <v>12.9</v>
      </c>
    </row>
    <row r="41" spans="1:5" x14ac:dyDescent="0.2">
      <c r="A41" t="s">
        <v>129</v>
      </c>
      <c r="B41" t="s">
        <v>146</v>
      </c>
      <c r="C41" s="314">
        <v>114994</v>
      </c>
      <c r="D41" s="315">
        <v>16.8</v>
      </c>
      <c r="E41" s="315">
        <v>13.4</v>
      </c>
    </row>
    <row r="42" spans="1:5" x14ac:dyDescent="0.2">
      <c r="A42" t="s">
        <v>159</v>
      </c>
      <c r="B42" t="s">
        <v>135</v>
      </c>
      <c r="C42" s="314">
        <v>116525</v>
      </c>
      <c r="D42" s="315">
        <v>17.100000000000001</v>
      </c>
      <c r="E42" s="315">
        <v>13.9</v>
      </c>
    </row>
    <row r="43" spans="1:5" x14ac:dyDescent="0.2">
      <c r="A43" t="s">
        <v>129</v>
      </c>
      <c r="B43" t="s">
        <v>136</v>
      </c>
      <c r="C43" s="314">
        <v>118626</v>
      </c>
      <c r="D43" s="315">
        <v>17.899999999999999</v>
      </c>
      <c r="E43" s="315">
        <v>14.4</v>
      </c>
    </row>
    <row r="44" spans="1:5" x14ac:dyDescent="0.2">
      <c r="A44" t="s">
        <v>129</v>
      </c>
      <c r="B44" t="s">
        <v>137</v>
      </c>
      <c r="C44" s="314">
        <v>119779</v>
      </c>
      <c r="D44" s="315">
        <v>17.8</v>
      </c>
      <c r="E44" s="315">
        <v>14.8</v>
      </c>
    </row>
    <row r="45" spans="1:5" x14ac:dyDescent="0.2">
      <c r="A45" t="s">
        <v>129</v>
      </c>
      <c r="B45" t="s">
        <v>138</v>
      </c>
      <c r="C45" s="314">
        <v>121373</v>
      </c>
      <c r="D45" s="315">
        <v>18.600000000000001</v>
      </c>
      <c r="E45" s="315">
        <v>15.5</v>
      </c>
    </row>
    <row r="46" spans="1:5" x14ac:dyDescent="0.2">
      <c r="A46" t="s">
        <v>129</v>
      </c>
      <c r="B46" t="s">
        <v>139</v>
      </c>
      <c r="C46" s="314">
        <v>123257</v>
      </c>
      <c r="D46" s="315">
        <v>19.399999999999999</v>
      </c>
      <c r="E46" s="315">
        <v>16.2</v>
      </c>
    </row>
    <row r="47" spans="1:5" x14ac:dyDescent="0.2">
      <c r="A47" t="s">
        <v>129</v>
      </c>
      <c r="B47" t="s">
        <v>140</v>
      </c>
      <c r="C47" s="314">
        <v>125276</v>
      </c>
      <c r="D47" s="315">
        <v>19.600000000000001</v>
      </c>
      <c r="E47" s="315">
        <v>16.899999999999999</v>
      </c>
    </row>
    <row r="48" spans="1:5" x14ac:dyDescent="0.2">
      <c r="A48" t="s">
        <v>129</v>
      </c>
      <c r="B48" t="s">
        <v>141</v>
      </c>
      <c r="C48" s="314">
        <v>125775</v>
      </c>
      <c r="D48" s="315">
        <v>17.600000000000001</v>
      </c>
      <c r="E48" s="315">
        <v>17.3</v>
      </c>
    </row>
    <row r="49" spans="1:5" x14ac:dyDescent="0.2">
      <c r="A49" t="s">
        <v>129</v>
      </c>
      <c r="B49" t="s">
        <v>142</v>
      </c>
      <c r="C49" s="314">
        <v>126878</v>
      </c>
      <c r="D49" s="315">
        <v>16.899999999999999</v>
      </c>
      <c r="E49" s="315">
        <v>17.5</v>
      </c>
    </row>
    <row r="50" spans="1:5" x14ac:dyDescent="0.2">
      <c r="A50" t="s">
        <v>129</v>
      </c>
      <c r="B50" t="s">
        <v>143</v>
      </c>
      <c r="C50" s="314">
        <v>127749</v>
      </c>
      <c r="D50" s="315">
        <v>15.4</v>
      </c>
      <c r="E50" s="315">
        <v>17.5</v>
      </c>
    </row>
    <row r="51" spans="1:5" x14ac:dyDescent="0.2">
      <c r="A51" t="s">
        <v>129</v>
      </c>
      <c r="B51" t="s">
        <v>144</v>
      </c>
      <c r="C51" s="314">
        <v>129531</v>
      </c>
      <c r="D51" s="315">
        <v>16</v>
      </c>
      <c r="E51" s="315">
        <v>17.5</v>
      </c>
    </row>
    <row r="52" spans="1:5" x14ac:dyDescent="0.2">
      <c r="A52" t="s">
        <v>129</v>
      </c>
      <c r="B52" t="s">
        <v>145</v>
      </c>
      <c r="C52" s="314">
        <v>131396</v>
      </c>
      <c r="D52" s="315">
        <v>15.9</v>
      </c>
      <c r="E52" s="315">
        <v>17.399999999999999</v>
      </c>
    </row>
    <row r="53" spans="1:5" x14ac:dyDescent="0.2">
      <c r="A53" t="s">
        <v>129</v>
      </c>
      <c r="B53" t="s">
        <v>146</v>
      </c>
      <c r="C53" s="314">
        <v>132152</v>
      </c>
      <c r="D53" s="315">
        <v>14.9</v>
      </c>
      <c r="E53" s="315">
        <v>17.3</v>
      </c>
    </row>
    <row r="54" spans="1:5" x14ac:dyDescent="0.2">
      <c r="A54" t="s">
        <v>160</v>
      </c>
      <c r="B54" t="s">
        <v>135</v>
      </c>
      <c r="C54" s="314">
        <v>132687</v>
      </c>
      <c r="D54" s="315">
        <v>13.9</v>
      </c>
      <c r="E54" s="315">
        <v>17</v>
      </c>
    </row>
    <row r="55" spans="1:5" x14ac:dyDescent="0.2">
      <c r="A55" t="s">
        <v>129</v>
      </c>
      <c r="B55" t="s">
        <v>136</v>
      </c>
      <c r="C55" s="314">
        <v>133808</v>
      </c>
      <c r="D55" s="315">
        <v>12.8</v>
      </c>
      <c r="E55" s="315">
        <v>16.600000000000001</v>
      </c>
    </row>
    <row r="56" spans="1:5" x14ac:dyDescent="0.2">
      <c r="A56" t="s">
        <v>129</v>
      </c>
      <c r="B56" t="s">
        <v>137</v>
      </c>
      <c r="C56" s="314">
        <v>136212</v>
      </c>
      <c r="D56" s="315">
        <v>13.7</v>
      </c>
      <c r="E56" s="315">
        <v>16.2</v>
      </c>
    </row>
    <row r="57" spans="1:5" x14ac:dyDescent="0.2">
      <c r="A57" t="s">
        <v>129</v>
      </c>
      <c r="B57" t="s">
        <v>138</v>
      </c>
      <c r="C57" s="314">
        <v>135850</v>
      </c>
      <c r="D57" s="315">
        <v>11.9</v>
      </c>
      <c r="E57" s="315">
        <v>15.7</v>
      </c>
    </row>
    <row r="58" spans="1:5" x14ac:dyDescent="0.2">
      <c r="A58" t="s">
        <v>129</v>
      </c>
      <c r="B58" t="s">
        <v>139</v>
      </c>
      <c r="C58" s="314">
        <v>136751</v>
      </c>
      <c r="D58" s="315">
        <v>10.9</v>
      </c>
      <c r="E58" s="315">
        <v>15</v>
      </c>
    </row>
    <row r="59" spans="1:5" x14ac:dyDescent="0.2">
      <c r="A59" t="s">
        <v>129</v>
      </c>
      <c r="B59" t="s">
        <v>140</v>
      </c>
      <c r="C59" s="314">
        <v>137356</v>
      </c>
      <c r="D59" s="315">
        <v>9.6</v>
      </c>
      <c r="E59" s="315">
        <v>14.1</v>
      </c>
    </row>
    <row r="60" spans="1:5" x14ac:dyDescent="0.2">
      <c r="A60" t="s">
        <v>129</v>
      </c>
      <c r="B60" t="s">
        <v>141</v>
      </c>
      <c r="C60" s="314">
        <v>137685</v>
      </c>
      <c r="D60" s="315">
        <v>9.5</v>
      </c>
      <c r="E60" s="315">
        <v>13.5</v>
      </c>
    </row>
    <row r="61" spans="1:5" x14ac:dyDescent="0.2">
      <c r="A61" t="s">
        <v>129</v>
      </c>
      <c r="B61" t="s">
        <v>142</v>
      </c>
      <c r="C61" s="314">
        <v>138238</v>
      </c>
      <c r="D61" s="315">
        <v>9</v>
      </c>
      <c r="E61" s="315">
        <v>12.8</v>
      </c>
    </row>
    <row r="62" spans="1:5" x14ac:dyDescent="0.2">
      <c r="A62" t="s">
        <v>129</v>
      </c>
      <c r="B62" t="s">
        <v>143</v>
      </c>
      <c r="C62" s="314">
        <v>138534</v>
      </c>
      <c r="D62" s="315">
        <v>8.4</v>
      </c>
      <c r="E62" s="315">
        <v>12.2</v>
      </c>
    </row>
    <row r="63" spans="1:5" x14ac:dyDescent="0.2">
      <c r="A63" t="s">
        <v>129</v>
      </c>
      <c r="B63" t="s">
        <v>144</v>
      </c>
      <c r="C63" s="314">
        <v>138793</v>
      </c>
      <c r="D63" s="315">
        <v>7.2</v>
      </c>
      <c r="E63" s="315">
        <v>11.5</v>
      </c>
    </row>
    <row r="64" spans="1:5" x14ac:dyDescent="0.2">
      <c r="A64" t="s">
        <v>129</v>
      </c>
      <c r="B64" t="s">
        <v>145</v>
      </c>
      <c r="C64" s="314">
        <v>139464</v>
      </c>
      <c r="D64" s="315">
        <v>6.1</v>
      </c>
      <c r="E64" s="315">
        <v>10.7</v>
      </c>
    </row>
    <row r="65" spans="1:5" x14ac:dyDescent="0.2">
      <c r="A65" t="s">
        <v>129</v>
      </c>
      <c r="B65" t="s">
        <v>146</v>
      </c>
      <c r="C65" s="314">
        <v>140339</v>
      </c>
      <c r="D65" s="315">
        <v>6.2</v>
      </c>
      <c r="E65" s="315">
        <v>9.9</v>
      </c>
    </row>
    <row r="66" spans="1:5" x14ac:dyDescent="0.2">
      <c r="A66" t="s">
        <v>134</v>
      </c>
      <c r="B66" t="s">
        <v>135</v>
      </c>
      <c r="C66" s="314">
        <v>142777</v>
      </c>
      <c r="D66" s="315">
        <v>7.6</v>
      </c>
      <c r="E66" s="315">
        <v>9.4</v>
      </c>
    </row>
    <row r="67" spans="1:5" x14ac:dyDescent="0.2">
      <c r="A67" t="s">
        <v>129</v>
      </c>
      <c r="B67" t="s">
        <v>136</v>
      </c>
      <c r="C67" s="314">
        <v>142907</v>
      </c>
      <c r="D67" s="315">
        <v>6.8</v>
      </c>
      <c r="E67" s="315">
        <v>8.9</v>
      </c>
    </row>
    <row r="68" spans="1:5" x14ac:dyDescent="0.2">
      <c r="A68" t="s">
        <v>129</v>
      </c>
      <c r="B68" t="s">
        <v>137</v>
      </c>
      <c r="C68" s="314">
        <v>143404</v>
      </c>
      <c r="D68" s="315">
        <v>5.3</v>
      </c>
      <c r="E68" s="315">
        <v>8.1999999999999993</v>
      </c>
    </row>
    <row r="69" spans="1:5" x14ac:dyDescent="0.2">
      <c r="A69" t="s">
        <v>129</v>
      </c>
      <c r="B69" t="s">
        <v>138</v>
      </c>
      <c r="C69" s="314">
        <v>145628</v>
      </c>
      <c r="D69" s="315">
        <v>7.2</v>
      </c>
      <c r="E69" s="315">
        <v>7.8</v>
      </c>
    </row>
    <row r="70" spans="1:5" x14ac:dyDescent="0.2">
      <c r="A70" t="s">
        <v>129</v>
      </c>
      <c r="B70" t="s">
        <v>139</v>
      </c>
      <c r="C70" s="314">
        <v>147175</v>
      </c>
      <c r="D70" s="315">
        <v>7.6</v>
      </c>
      <c r="E70" s="315">
        <v>7.5</v>
      </c>
    </row>
    <row r="71" spans="1:5" x14ac:dyDescent="0.2">
      <c r="A71" t="s">
        <v>129</v>
      </c>
      <c r="B71" t="s">
        <v>140</v>
      </c>
      <c r="C71" s="314">
        <v>148775</v>
      </c>
      <c r="D71" s="315">
        <v>8.3000000000000007</v>
      </c>
      <c r="E71" s="315">
        <v>7.4</v>
      </c>
    </row>
    <row r="72" spans="1:5" x14ac:dyDescent="0.2">
      <c r="A72" t="s">
        <v>129</v>
      </c>
      <c r="B72" t="s">
        <v>141</v>
      </c>
      <c r="C72" s="314">
        <v>150585</v>
      </c>
      <c r="D72" s="315">
        <v>9.4</v>
      </c>
      <c r="E72" s="315">
        <v>7.4</v>
      </c>
    </row>
    <row r="73" spans="1:5" x14ac:dyDescent="0.2">
      <c r="A73" t="s">
        <v>129</v>
      </c>
      <c r="B73" t="s">
        <v>142</v>
      </c>
      <c r="C73" s="314">
        <v>152352</v>
      </c>
      <c r="D73" s="315">
        <v>10.199999999999999</v>
      </c>
      <c r="E73" s="315">
        <v>7.5</v>
      </c>
    </row>
    <row r="74" spans="1:5" x14ac:dyDescent="0.2">
      <c r="A74" t="s">
        <v>129</v>
      </c>
      <c r="B74" t="s">
        <v>143</v>
      </c>
      <c r="C74" s="314">
        <v>153698</v>
      </c>
      <c r="D74" s="315">
        <v>10.9</v>
      </c>
      <c r="E74" s="315">
        <v>7.7</v>
      </c>
    </row>
    <row r="75" spans="1:5" x14ac:dyDescent="0.2">
      <c r="A75" t="s">
        <v>129</v>
      </c>
      <c r="B75" t="s">
        <v>144</v>
      </c>
      <c r="C75" s="314">
        <v>154716</v>
      </c>
      <c r="D75" s="315">
        <v>11.5</v>
      </c>
      <c r="E75" s="315">
        <v>8.1</v>
      </c>
    </row>
    <row r="76" spans="1:5" x14ac:dyDescent="0.2">
      <c r="A76" t="s">
        <v>129</v>
      </c>
      <c r="B76" t="s">
        <v>145</v>
      </c>
      <c r="C76" s="314">
        <v>155564</v>
      </c>
      <c r="D76" s="315">
        <v>11.5</v>
      </c>
      <c r="E76" s="315">
        <v>8.5</v>
      </c>
    </row>
    <row r="77" spans="1:5" x14ac:dyDescent="0.2">
      <c r="A77" t="s">
        <v>129</v>
      </c>
      <c r="B77" t="s">
        <v>146</v>
      </c>
      <c r="C77" s="314">
        <v>156659</v>
      </c>
      <c r="D77" s="315">
        <v>11.6</v>
      </c>
      <c r="E77" s="315">
        <v>9</v>
      </c>
    </row>
    <row r="78" spans="1:5" x14ac:dyDescent="0.2">
      <c r="A78" t="s">
        <v>147</v>
      </c>
      <c r="B78" t="s">
        <v>135</v>
      </c>
      <c r="C78" s="314">
        <v>157482</v>
      </c>
      <c r="D78" s="315">
        <v>10.3</v>
      </c>
      <c r="E78" s="315">
        <v>9.1999999999999993</v>
      </c>
    </row>
    <row r="79" spans="1:5" x14ac:dyDescent="0.2">
      <c r="A79" t="s">
        <v>129</v>
      </c>
      <c r="B79" t="s">
        <v>136</v>
      </c>
      <c r="C79" s="314">
        <v>159316</v>
      </c>
      <c r="D79" s="315">
        <v>11.5</v>
      </c>
      <c r="E79" s="315">
        <v>9.6</v>
      </c>
    </row>
    <row r="80" spans="1:5" x14ac:dyDescent="0.2">
      <c r="A80" t="s">
        <v>129</v>
      </c>
      <c r="B80" t="s">
        <v>137</v>
      </c>
      <c r="C80" s="314">
        <v>161115</v>
      </c>
      <c r="D80" s="315">
        <v>12.4</v>
      </c>
      <c r="E80" s="315">
        <v>10.199999999999999</v>
      </c>
    </row>
    <row r="81" spans="1:5" x14ac:dyDescent="0.2">
      <c r="A81" t="s">
        <v>129</v>
      </c>
      <c r="B81" t="s">
        <v>138</v>
      </c>
      <c r="C81" s="314">
        <v>162289</v>
      </c>
      <c r="D81" s="315">
        <v>11.4</v>
      </c>
      <c r="E81" s="315">
        <v>10.6</v>
      </c>
    </row>
    <row r="82" spans="1:5" x14ac:dyDescent="0.2">
      <c r="A82" t="s">
        <v>129</v>
      </c>
      <c r="B82" t="s">
        <v>139</v>
      </c>
      <c r="C82" s="314">
        <v>163684</v>
      </c>
      <c r="D82" s="315">
        <v>11.2</v>
      </c>
      <c r="E82" s="315">
        <v>10.9</v>
      </c>
    </row>
    <row r="83" spans="1:5" x14ac:dyDescent="0.2">
      <c r="A83" t="s">
        <v>129</v>
      </c>
      <c r="B83" t="s">
        <v>140</v>
      </c>
      <c r="C83" s="314">
        <v>164835</v>
      </c>
      <c r="D83" s="315">
        <v>10.8</v>
      </c>
      <c r="E83" s="315">
        <v>11.1</v>
      </c>
    </row>
    <row r="84" spans="1:5" x14ac:dyDescent="0.2">
      <c r="A84" t="s">
        <v>129</v>
      </c>
      <c r="B84" t="s">
        <v>141</v>
      </c>
      <c r="C84" s="314">
        <v>166748</v>
      </c>
      <c r="D84" s="315">
        <v>10.7</v>
      </c>
      <c r="E84" s="315">
        <v>11.2</v>
      </c>
    </row>
    <row r="85" spans="1:5" x14ac:dyDescent="0.2">
      <c r="A85" t="s">
        <v>129</v>
      </c>
      <c r="B85" t="s">
        <v>142</v>
      </c>
      <c r="C85" s="314">
        <v>168202</v>
      </c>
      <c r="D85" s="315">
        <v>10.4</v>
      </c>
      <c r="E85" s="315">
        <v>11.2</v>
      </c>
    </row>
    <row r="86" spans="1:5" x14ac:dyDescent="0.2">
      <c r="A86" t="s">
        <v>129</v>
      </c>
      <c r="B86" t="s">
        <v>143</v>
      </c>
      <c r="C86" s="314">
        <v>170009</v>
      </c>
      <c r="D86" s="315">
        <v>10.6</v>
      </c>
      <c r="E86" s="315">
        <v>11.2</v>
      </c>
    </row>
    <row r="87" spans="1:5" x14ac:dyDescent="0.2">
      <c r="A87" t="s">
        <v>129</v>
      </c>
      <c r="B87" t="s">
        <v>144</v>
      </c>
      <c r="C87" s="314">
        <v>171834</v>
      </c>
      <c r="D87" s="315">
        <v>11.1</v>
      </c>
      <c r="E87" s="315">
        <v>11.1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rgb="FFFF0000"/>
  </sheetPr>
  <dimension ref="A1:L87"/>
  <sheetViews>
    <sheetView workbookViewId="0">
      <selection activeCell="A2" sqref="A2"/>
    </sheetView>
  </sheetViews>
  <sheetFormatPr baseColWidth="10" defaultColWidth="9.140625" defaultRowHeight="12.75" x14ac:dyDescent="0.2"/>
  <cols>
    <col min="1" max="16384" width="9.140625" style="148"/>
  </cols>
  <sheetData>
    <row r="1" spans="1:12" ht="15" x14ac:dyDescent="0.25">
      <c r="A1" t="s">
        <v>1056</v>
      </c>
      <c r="B1"/>
      <c r="C1"/>
      <c r="D1"/>
      <c r="H1" s="330" t="s">
        <v>133</v>
      </c>
      <c r="I1" s="330"/>
    </row>
    <row r="2" spans="1:12" x14ac:dyDescent="0.2">
      <c r="A2" t="s">
        <v>617</v>
      </c>
      <c r="B2"/>
      <c r="C2"/>
      <c r="D2"/>
    </row>
    <row r="3" spans="1:12" x14ac:dyDescent="0.2">
      <c r="A3"/>
      <c r="B3"/>
      <c r="C3"/>
      <c r="D3"/>
    </row>
    <row r="4" spans="1:12" x14ac:dyDescent="0.2">
      <c r="A4"/>
      <c r="B4"/>
      <c r="C4"/>
      <c r="D4"/>
    </row>
    <row r="5" spans="1:12" x14ac:dyDescent="0.2">
      <c r="A5" t="s">
        <v>161</v>
      </c>
      <c r="B5" t="s">
        <v>148</v>
      </c>
      <c r="C5" t="s">
        <v>620</v>
      </c>
      <c r="D5" t="s">
        <v>609</v>
      </c>
      <c r="G5" t="s">
        <v>1020</v>
      </c>
      <c r="H5" t="s">
        <v>715</v>
      </c>
      <c r="I5" t="s">
        <v>1021</v>
      </c>
      <c r="J5" t="s">
        <v>621</v>
      </c>
      <c r="K5" t="s">
        <v>1018</v>
      </c>
      <c r="L5" t="s">
        <v>713</v>
      </c>
    </row>
    <row r="6" spans="1:12" x14ac:dyDescent="0.2">
      <c r="A6" t="s">
        <v>156</v>
      </c>
      <c r="B6" t="s">
        <v>135</v>
      </c>
      <c r="C6" s="314">
        <v>448</v>
      </c>
      <c r="D6" s="314">
        <v>427</v>
      </c>
      <c r="G6" s="314">
        <v>389</v>
      </c>
      <c r="H6" s="314">
        <v>391</v>
      </c>
      <c r="I6" s="314">
        <v>385</v>
      </c>
      <c r="J6" s="315">
        <v>1</v>
      </c>
      <c r="K6" s="314">
        <v>392</v>
      </c>
      <c r="L6" s="314">
        <v>392</v>
      </c>
    </row>
    <row r="7" spans="1:12" x14ac:dyDescent="0.2">
      <c r="A7" t="s">
        <v>129</v>
      </c>
      <c r="B7" t="s">
        <v>136</v>
      </c>
      <c r="C7" s="314">
        <v>450</v>
      </c>
      <c r="D7" s="314">
        <v>429</v>
      </c>
    </row>
    <row r="8" spans="1:12" x14ac:dyDescent="0.2">
      <c r="A8" t="s">
        <v>129</v>
      </c>
      <c r="B8" t="s">
        <v>137</v>
      </c>
      <c r="C8" s="314">
        <v>454</v>
      </c>
      <c r="D8" s="314">
        <v>432</v>
      </c>
    </row>
    <row r="9" spans="1:12" x14ac:dyDescent="0.2">
      <c r="A9" t="s">
        <v>129</v>
      </c>
      <c r="B9" t="s">
        <v>138</v>
      </c>
      <c r="C9" s="314">
        <v>452</v>
      </c>
      <c r="D9" s="314">
        <v>434</v>
      </c>
    </row>
    <row r="10" spans="1:12" x14ac:dyDescent="0.2">
      <c r="A10" t="s">
        <v>129</v>
      </c>
      <c r="B10" t="s">
        <v>139</v>
      </c>
      <c r="C10" s="314">
        <v>453</v>
      </c>
      <c r="D10" s="314">
        <v>437</v>
      </c>
    </row>
    <row r="11" spans="1:12" x14ac:dyDescent="0.2">
      <c r="A11" t="s">
        <v>129</v>
      </c>
      <c r="B11" t="s">
        <v>140</v>
      </c>
      <c r="C11" s="314">
        <v>451</v>
      </c>
      <c r="D11" s="314">
        <v>439</v>
      </c>
    </row>
    <row r="12" spans="1:12" x14ac:dyDescent="0.2">
      <c r="A12" t="s">
        <v>129</v>
      </c>
      <c r="B12" t="s">
        <v>141</v>
      </c>
      <c r="C12" s="314">
        <v>444</v>
      </c>
      <c r="D12" s="314">
        <v>440</v>
      </c>
    </row>
    <row r="13" spans="1:12" x14ac:dyDescent="0.2">
      <c r="A13" t="s">
        <v>129</v>
      </c>
      <c r="B13" t="s">
        <v>142</v>
      </c>
      <c r="C13" s="314">
        <v>448</v>
      </c>
      <c r="D13" s="314">
        <v>442</v>
      </c>
    </row>
    <row r="14" spans="1:12" x14ac:dyDescent="0.2">
      <c r="A14" t="s">
        <v>129</v>
      </c>
      <c r="B14" t="s">
        <v>143</v>
      </c>
      <c r="C14" s="314">
        <v>438</v>
      </c>
      <c r="D14" s="314">
        <v>442</v>
      </c>
    </row>
    <row r="15" spans="1:12" x14ac:dyDescent="0.2">
      <c r="A15" t="s">
        <v>129</v>
      </c>
      <c r="B15" t="s">
        <v>144</v>
      </c>
      <c r="C15" s="314">
        <v>439</v>
      </c>
      <c r="D15" s="314">
        <v>444</v>
      </c>
    </row>
    <row r="16" spans="1:12" x14ac:dyDescent="0.2">
      <c r="A16" t="s">
        <v>129</v>
      </c>
      <c r="B16" t="s">
        <v>145</v>
      </c>
      <c r="C16" s="314">
        <v>437</v>
      </c>
      <c r="D16" s="314">
        <v>445</v>
      </c>
    </row>
    <row r="17" spans="1:4" x14ac:dyDescent="0.2">
      <c r="A17" t="s">
        <v>129</v>
      </c>
      <c r="B17" t="s">
        <v>146</v>
      </c>
      <c r="C17" s="314">
        <v>437</v>
      </c>
      <c r="D17" s="314">
        <v>446</v>
      </c>
    </row>
    <row r="18" spans="1:4" x14ac:dyDescent="0.2">
      <c r="A18" t="s">
        <v>157</v>
      </c>
      <c r="B18" t="s">
        <v>135</v>
      </c>
      <c r="C18" s="314">
        <v>426</v>
      </c>
      <c r="D18" s="314">
        <v>444</v>
      </c>
    </row>
    <row r="19" spans="1:4" x14ac:dyDescent="0.2">
      <c r="A19" t="s">
        <v>129</v>
      </c>
      <c r="B19" t="s">
        <v>136</v>
      </c>
      <c r="C19" s="314">
        <v>423</v>
      </c>
      <c r="D19" s="314">
        <v>442</v>
      </c>
    </row>
    <row r="20" spans="1:4" x14ac:dyDescent="0.2">
      <c r="A20" t="s">
        <v>129</v>
      </c>
      <c r="B20" t="s">
        <v>137</v>
      </c>
      <c r="C20" s="314">
        <v>426</v>
      </c>
      <c r="D20" s="314">
        <v>440</v>
      </c>
    </row>
    <row r="21" spans="1:4" x14ac:dyDescent="0.2">
      <c r="A21" t="s">
        <v>129</v>
      </c>
      <c r="B21" t="s">
        <v>138</v>
      </c>
      <c r="C21" s="314">
        <v>424</v>
      </c>
      <c r="D21" s="314">
        <v>437</v>
      </c>
    </row>
    <row r="22" spans="1:4" x14ac:dyDescent="0.2">
      <c r="A22" t="s">
        <v>129</v>
      </c>
      <c r="B22" t="s">
        <v>139</v>
      </c>
      <c r="C22" s="314">
        <v>425</v>
      </c>
      <c r="D22" s="314">
        <v>435</v>
      </c>
    </row>
    <row r="23" spans="1:4" x14ac:dyDescent="0.2">
      <c r="A23" t="s">
        <v>129</v>
      </c>
      <c r="B23" t="s">
        <v>140</v>
      </c>
      <c r="C23" s="314">
        <v>420</v>
      </c>
      <c r="D23" s="314">
        <v>432</v>
      </c>
    </row>
    <row r="24" spans="1:4" x14ac:dyDescent="0.2">
      <c r="A24" t="s">
        <v>129</v>
      </c>
      <c r="B24" t="s">
        <v>141</v>
      </c>
      <c r="C24" s="314">
        <v>421</v>
      </c>
      <c r="D24" s="314">
        <v>430</v>
      </c>
    </row>
    <row r="25" spans="1:4" x14ac:dyDescent="0.2">
      <c r="A25" t="s">
        <v>129</v>
      </c>
      <c r="B25" t="s">
        <v>142</v>
      </c>
      <c r="C25" s="314">
        <v>423</v>
      </c>
      <c r="D25" s="314">
        <v>428</v>
      </c>
    </row>
    <row r="26" spans="1:4" x14ac:dyDescent="0.2">
      <c r="A26" t="s">
        <v>129</v>
      </c>
      <c r="B26" t="s">
        <v>143</v>
      </c>
      <c r="C26" s="314">
        <v>409</v>
      </c>
      <c r="D26" s="314">
        <v>426</v>
      </c>
    </row>
    <row r="27" spans="1:4" x14ac:dyDescent="0.2">
      <c r="A27" t="s">
        <v>129</v>
      </c>
      <c r="B27" t="s">
        <v>144</v>
      </c>
      <c r="C27" s="314">
        <v>408</v>
      </c>
      <c r="D27" s="314">
        <v>423</v>
      </c>
    </row>
    <row r="28" spans="1:4" x14ac:dyDescent="0.2">
      <c r="A28" t="s">
        <v>129</v>
      </c>
      <c r="B28" t="s">
        <v>145</v>
      </c>
      <c r="C28" s="314">
        <v>408</v>
      </c>
      <c r="D28" s="314">
        <v>421</v>
      </c>
    </row>
    <row r="29" spans="1:4" x14ac:dyDescent="0.2">
      <c r="A29" t="s">
        <v>129</v>
      </c>
      <c r="B29" t="s">
        <v>146</v>
      </c>
      <c r="C29" s="314">
        <v>409</v>
      </c>
      <c r="D29" s="314">
        <v>418</v>
      </c>
    </row>
    <row r="30" spans="1:4" x14ac:dyDescent="0.2">
      <c r="A30" t="s">
        <v>158</v>
      </c>
      <c r="B30" t="s">
        <v>135</v>
      </c>
      <c r="C30" s="314">
        <v>409</v>
      </c>
      <c r="D30" s="314">
        <v>417</v>
      </c>
    </row>
    <row r="31" spans="1:4" x14ac:dyDescent="0.2">
      <c r="A31" t="s">
        <v>129</v>
      </c>
      <c r="B31" t="s">
        <v>136</v>
      </c>
      <c r="C31" s="314">
        <v>409</v>
      </c>
      <c r="D31" s="314">
        <v>416</v>
      </c>
    </row>
    <row r="32" spans="1:4" x14ac:dyDescent="0.2">
      <c r="A32" t="s">
        <v>129</v>
      </c>
      <c r="B32" t="s">
        <v>137</v>
      </c>
      <c r="C32" s="314">
        <v>413</v>
      </c>
      <c r="D32" s="314">
        <v>415</v>
      </c>
    </row>
    <row r="33" spans="1:4" x14ac:dyDescent="0.2">
      <c r="A33" t="s">
        <v>129</v>
      </c>
      <c r="B33" t="s">
        <v>138</v>
      </c>
      <c r="C33" s="314">
        <v>413</v>
      </c>
      <c r="D33" s="314">
        <v>414</v>
      </c>
    </row>
    <row r="34" spans="1:4" x14ac:dyDescent="0.2">
      <c r="A34" t="s">
        <v>129</v>
      </c>
      <c r="B34" t="s">
        <v>139</v>
      </c>
      <c r="C34" s="314">
        <v>414</v>
      </c>
      <c r="D34" s="314">
        <v>413</v>
      </c>
    </row>
    <row r="35" spans="1:4" x14ac:dyDescent="0.2">
      <c r="A35" t="s">
        <v>129</v>
      </c>
      <c r="B35" t="s">
        <v>140</v>
      </c>
      <c r="C35" s="314">
        <v>417</v>
      </c>
      <c r="D35" s="314">
        <v>413</v>
      </c>
    </row>
    <row r="36" spans="1:4" x14ac:dyDescent="0.2">
      <c r="A36" t="s">
        <v>129</v>
      </c>
      <c r="B36" t="s">
        <v>141</v>
      </c>
      <c r="C36" s="314">
        <v>412</v>
      </c>
      <c r="D36" s="314">
        <v>412</v>
      </c>
    </row>
    <row r="37" spans="1:4" x14ac:dyDescent="0.2">
      <c r="A37" t="s">
        <v>129</v>
      </c>
      <c r="B37" t="s">
        <v>142</v>
      </c>
      <c r="C37" s="314">
        <v>410</v>
      </c>
      <c r="D37" s="314">
        <v>411</v>
      </c>
    </row>
    <row r="38" spans="1:4" x14ac:dyDescent="0.2">
      <c r="A38" t="s">
        <v>129</v>
      </c>
      <c r="B38" t="s">
        <v>143</v>
      </c>
      <c r="C38" s="314">
        <v>411</v>
      </c>
      <c r="D38" s="314">
        <v>411</v>
      </c>
    </row>
    <row r="39" spans="1:4" x14ac:dyDescent="0.2">
      <c r="A39" t="s">
        <v>129</v>
      </c>
      <c r="B39" t="s">
        <v>144</v>
      </c>
      <c r="C39" s="314">
        <v>406</v>
      </c>
      <c r="D39" s="314">
        <v>411</v>
      </c>
    </row>
    <row r="40" spans="1:4" x14ac:dyDescent="0.2">
      <c r="A40" t="s">
        <v>129</v>
      </c>
      <c r="B40" t="s">
        <v>145</v>
      </c>
      <c r="C40" s="314">
        <v>404</v>
      </c>
      <c r="D40" s="314">
        <v>411</v>
      </c>
    </row>
    <row r="41" spans="1:4" x14ac:dyDescent="0.2">
      <c r="A41" t="s">
        <v>129</v>
      </c>
      <c r="B41" t="s">
        <v>146</v>
      </c>
      <c r="C41" s="314">
        <v>399</v>
      </c>
      <c r="D41" s="314">
        <v>410</v>
      </c>
    </row>
    <row r="42" spans="1:4" x14ac:dyDescent="0.2">
      <c r="A42" t="s">
        <v>159</v>
      </c>
      <c r="B42" t="s">
        <v>135</v>
      </c>
      <c r="C42" s="314">
        <v>396</v>
      </c>
      <c r="D42" s="314">
        <v>409</v>
      </c>
    </row>
    <row r="43" spans="1:4" x14ac:dyDescent="0.2">
      <c r="A43" t="s">
        <v>129</v>
      </c>
      <c r="B43" t="s">
        <v>136</v>
      </c>
      <c r="C43" s="314">
        <v>397</v>
      </c>
      <c r="D43" s="314">
        <v>408</v>
      </c>
    </row>
    <row r="44" spans="1:4" x14ac:dyDescent="0.2">
      <c r="A44" t="s">
        <v>129</v>
      </c>
      <c r="B44" t="s">
        <v>137</v>
      </c>
      <c r="C44" s="314">
        <v>402</v>
      </c>
      <c r="D44" s="314">
        <v>407</v>
      </c>
    </row>
    <row r="45" spans="1:4" x14ac:dyDescent="0.2">
      <c r="A45" t="s">
        <v>129</v>
      </c>
      <c r="B45" t="s">
        <v>138</v>
      </c>
      <c r="C45" s="314">
        <v>401</v>
      </c>
      <c r="D45" s="314">
        <v>406</v>
      </c>
    </row>
    <row r="46" spans="1:4" x14ac:dyDescent="0.2">
      <c r="A46" t="s">
        <v>129</v>
      </c>
      <c r="B46" t="s">
        <v>139</v>
      </c>
      <c r="C46" s="314">
        <v>402</v>
      </c>
      <c r="D46" s="314">
        <v>405</v>
      </c>
    </row>
    <row r="47" spans="1:4" x14ac:dyDescent="0.2">
      <c r="A47" t="s">
        <v>129</v>
      </c>
      <c r="B47" t="s">
        <v>140</v>
      </c>
      <c r="C47" s="314">
        <v>401</v>
      </c>
      <c r="D47" s="314">
        <v>403</v>
      </c>
    </row>
    <row r="48" spans="1:4" x14ac:dyDescent="0.2">
      <c r="A48" t="s">
        <v>129</v>
      </c>
      <c r="B48" t="s">
        <v>141</v>
      </c>
      <c r="C48" s="314">
        <v>406</v>
      </c>
      <c r="D48" s="314">
        <v>403</v>
      </c>
    </row>
    <row r="49" spans="1:4" x14ac:dyDescent="0.2">
      <c r="A49" t="s">
        <v>129</v>
      </c>
      <c r="B49" t="s">
        <v>142</v>
      </c>
      <c r="C49" s="314">
        <v>404</v>
      </c>
      <c r="D49" s="314">
        <v>402</v>
      </c>
    </row>
    <row r="50" spans="1:4" x14ac:dyDescent="0.2">
      <c r="A50" t="s">
        <v>129</v>
      </c>
      <c r="B50" t="s">
        <v>143</v>
      </c>
      <c r="C50" s="314">
        <v>393</v>
      </c>
      <c r="D50" s="314">
        <v>401</v>
      </c>
    </row>
    <row r="51" spans="1:4" x14ac:dyDescent="0.2">
      <c r="A51" t="s">
        <v>129</v>
      </c>
      <c r="B51" t="s">
        <v>144</v>
      </c>
      <c r="C51" s="314">
        <v>394</v>
      </c>
      <c r="D51" s="314">
        <v>400</v>
      </c>
    </row>
    <row r="52" spans="1:4" x14ac:dyDescent="0.2">
      <c r="A52" t="s">
        <v>129</v>
      </c>
      <c r="B52" t="s">
        <v>145</v>
      </c>
      <c r="C52" s="314">
        <v>395</v>
      </c>
      <c r="D52" s="314">
        <v>399</v>
      </c>
    </row>
    <row r="53" spans="1:4" x14ac:dyDescent="0.2">
      <c r="A53" t="s">
        <v>129</v>
      </c>
      <c r="B53" t="s">
        <v>146</v>
      </c>
      <c r="C53" s="314">
        <v>394</v>
      </c>
      <c r="D53" s="314">
        <v>399</v>
      </c>
    </row>
    <row r="54" spans="1:4" x14ac:dyDescent="0.2">
      <c r="A54" t="s">
        <v>160</v>
      </c>
      <c r="B54" t="s">
        <v>135</v>
      </c>
      <c r="C54" s="314">
        <v>395</v>
      </c>
      <c r="D54" s="314">
        <v>399</v>
      </c>
    </row>
    <row r="55" spans="1:4" x14ac:dyDescent="0.2">
      <c r="A55" t="s">
        <v>129</v>
      </c>
      <c r="B55" t="s">
        <v>136</v>
      </c>
      <c r="C55" s="314">
        <v>393</v>
      </c>
      <c r="D55" s="314">
        <v>398</v>
      </c>
    </row>
    <row r="56" spans="1:4" x14ac:dyDescent="0.2">
      <c r="A56" t="s">
        <v>129</v>
      </c>
      <c r="B56" t="s">
        <v>137</v>
      </c>
      <c r="C56" s="314">
        <v>394</v>
      </c>
      <c r="D56" s="314">
        <v>398</v>
      </c>
    </row>
    <row r="57" spans="1:4" x14ac:dyDescent="0.2">
      <c r="A57" t="s">
        <v>129</v>
      </c>
      <c r="B57" t="s">
        <v>138</v>
      </c>
      <c r="C57" s="314">
        <v>390</v>
      </c>
      <c r="D57" s="314">
        <v>397</v>
      </c>
    </row>
    <row r="58" spans="1:4" x14ac:dyDescent="0.2">
      <c r="A58" t="s">
        <v>129</v>
      </c>
      <c r="B58" t="s">
        <v>139</v>
      </c>
      <c r="C58" s="314">
        <v>391</v>
      </c>
      <c r="D58" s="314">
        <v>396</v>
      </c>
    </row>
    <row r="59" spans="1:4" x14ac:dyDescent="0.2">
      <c r="A59" t="s">
        <v>129</v>
      </c>
      <c r="B59" t="s">
        <v>140</v>
      </c>
      <c r="C59" s="314">
        <v>393</v>
      </c>
      <c r="D59" s="314">
        <v>395</v>
      </c>
    </row>
    <row r="60" spans="1:4" x14ac:dyDescent="0.2">
      <c r="A60" t="s">
        <v>129</v>
      </c>
      <c r="B60" t="s">
        <v>141</v>
      </c>
      <c r="C60" s="314">
        <v>394</v>
      </c>
      <c r="D60" s="314">
        <v>394</v>
      </c>
    </row>
    <row r="61" spans="1:4" x14ac:dyDescent="0.2">
      <c r="A61" t="s">
        <v>129</v>
      </c>
      <c r="B61" t="s">
        <v>142</v>
      </c>
      <c r="C61" s="314">
        <v>396</v>
      </c>
      <c r="D61" s="314">
        <v>394</v>
      </c>
    </row>
    <row r="62" spans="1:4" x14ac:dyDescent="0.2">
      <c r="A62" t="s">
        <v>129</v>
      </c>
      <c r="B62" t="s">
        <v>143</v>
      </c>
      <c r="C62" s="314">
        <v>388</v>
      </c>
      <c r="D62" s="314">
        <v>393</v>
      </c>
    </row>
    <row r="63" spans="1:4" x14ac:dyDescent="0.2">
      <c r="A63" t="s">
        <v>129</v>
      </c>
      <c r="B63" t="s">
        <v>144</v>
      </c>
      <c r="C63" s="314">
        <v>389</v>
      </c>
      <c r="D63" s="314">
        <v>393</v>
      </c>
    </row>
    <row r="64" spans="1:4" x14ac:dyDescent="0.2">
      <c r="A64" t="s">
        <v>129</v>
      </c>
      <c r="B64" t="s">
        <v>145</v>
      </c>
      <c r="C64" s="314">
        <v>387</v>
      </c>
      <c r="D64" s="314">
        <v>392</v>
      </c>
    </row>
    <row r="65" spans="1:4" x14ac:dyDescent="0.2">
      <c r="A65" t="s">
        <v>129</v>
      </c>
      <c r="B65" t="s">
        <v>146</v>
      </c>
      <c r="C65" s="314">
        <v>390</v>
      </c>
      <c r="D65" s="314">
        <v>392</v>
      </c>
    </row>
    <row r="66" spans="1:4" x14ac:dyDescent="0.2">
      <c r="A66" t="s">
        <v>134</v>
      </c>
      <c r="B66" t="s">
        <v>135</v>
      </c>
      <c r="C66" s="314">
        <v>389</v>
      </c>
      <c r="D66" s="314">
        <v>391</v>
      </c>
    </row>
    <row r="67" spans="1:4" x14ac:dyDescent="0.2">
      <c r="A67" t="s">
        <v>129</v>
      </c>
      <c r="B67" t="s">
        <v>136</v>
      </c>
      <c r="C67" s="314">
        <v>387</v>
      </c>
      <c r="D67" s="314">
        <v>391</v>
      </c>
    </row>
    <row r="68" spans="1:4" x14ac:dyDescent="0.2">
      <c r="A68" t="s">
        <v>129</v>
      </c>
      <c r="B68" t="s">
        <v>137</v>
      </c>
      <c r="C68" s="314">
        <v>386</v>
      </c>
      <c r="D68" s="314">
        <v>390</v>
      </c>
    </row>
    <row r="69" spans="1:4" x14ac:dyDescent="0.2">
      <c r="A69" t="s">
        <v>129</v>
      </c>
      <c r="B69" t="s">
        <v>138</v>
      </c>
      <c r="C69" s="314">
        <v>386</v>
      </c>
      <c r="D69" s="314">
        <v>390</v>
      </c>
    </row>
    <row r="70" spans="1:4" x14ac:dyDescent="0.2">
      <c r="A70" t="s">
        <v>129</v>
      </c>
      <c r="B70" t="s">
        <v>139</v>
      </c>
      <c r="C70" s="314">
        <v>388</v>
      </c>
      <c r="D70" s="314">
        <v>389</v>
      </c>
    </row>
    <row r="71" spans="1:4" x14ac:dyDescent="0.2">
      <c r="A71" t="s">
        <v>129</v>
      </c>
      <c r="B71" t="s">
        <v>140</v>
      </c>
      <c r="C71" s="314">
        <v>389</v>
      </c>
      <c r="D71" s="314">
        <v>389</v>
      </c>
    </row>
    <row r="72" spans="1:4" x14ac:dyDescent="0.2">
      <c r="A72" t="s">
        <v>129</v>
      </c>
      <c r="B72" t="s">
        <v>141</v>
      </c>
      <c r="C72" s="314">
        <v>389</v>
      </c>
      <c r="D72" s="314">
        <v>389</v>
      </c>
    </row>
    <row r="73" spans="1:4" x14ac:dyDescent="0.2">
      <c r="A73" t="s">
        <v>129</v>
      </c>
      <c r="B73" t="s">
        <v>142</v>
      </c>
      <c r="C73" s="314">
        <v>388</v>
      </c>
      <c r="D73" s="314">
        <v>388</v>
      </c>
    </row>
    <row r="74" spans="1:4" x14ac:dyDescent="0.2">
      <c r="A74" t="s">
        <v>129</v>
      </c>
      <c r="B74" t="s">
        <v>143</v>
      </c>
      <c r="C74" s="314">
        <v>381</v>
      </c>
      <c r="D74" s="314">
        <v>387</v>
      </c>
    </row>
    <row r="75" spans="1:4" x14ac:dyDescent="0.2">
      <c r="A75" t="s">
        <v>129</v>
      </c>
      <c r="B75" t="s">
        <v>144</v>
      </c>
      <c r="C75" s="314">
        <v>385</v>
      </c>
      <c r="D75" s="314">
        <v>387</v>
      </c>
    </row>
    <row r="76" spans="1:4" x14ac:dyDescent="0.2">
      <c r="A76" t="s">
        <v>129</v>
      </c>
      <c r="B76" t="s">
        <v>145</v>
      </c>
      <c r="C76" s="314">
        <v>387</v>
      </c>
      <c r="D76" s="314">
        <v>387</v>
      </c>
    </row>
    <row r="77" spans="1:4" x14ac:dyDescent="0.2">
      <c r="A77" t="s">
        <v>129</v>
      </c>
      <c r="B77" t="s">
        <v>146</v>
      </c>
      <c r="C77" s="314">
        <v>386</v>
      </c>
      <c r="D77" s="314">
        <v>387</v>
      </c>
    </row>
    <row r="78" spans="1:4" x14ac:dyDescent="0.2">
      <c r="A78" t="s">
        <v>147</v>
      </c>
      <c r="B78" t="s">
        <v>135</v>
      </c>
      <c r="C78" s="314">
        <v>388</v>
      </c>
      <c r="D78" s="314">
        <v>387</v>
      </c>
    </row>
    <row r="79" spans="1:4" x14ac:dyDescent="0.2">
      <c r="A79" t="s">
        <v>129</v>
      </c>
      <c r="B79" t="s">
        <v>136</v>
      </c>
      <c r="C79" s="314">
        <v>387</v>
      </c>
      <c r="D79" s="314">
        <v>387</v>
      </c>
    </row>
    <row r="80" spans="1:4" x14ac:dyDescent="0.2">
      <c r="A80" t="s">
        <v>129</v>
      </c>
      <c r="B80" t="s">
        <v>137</v>
      </c>
      <c r="C80" s="314">
        <v>390</v>
      </c>
      <c r="D80" s="314">
        <v>387</v>
      </c>
    </row>
    <row r="81" spans="1:4" x14ac:dyDescent="0.2">
      <c r="A81" t="s">
        <v>129</v>
      </c>
      <c r="B81" t="s">
        <v>138</v>
      </c>
      <c r="C81" s="314">
        <v>392</v>
      </c>
      <c r="D81" s="314">
        <v>388</v>
      </c>
    </row>
    <row r="82" spans="1:4" x14ac:dyDescent="0.2">
      <c r="A82" t="s">
        <v>129</v>
      </c>
      <c r="B82" t="s">
        <v>139</v>
      </c>
      <c r="C82" s="314">
        <v>399</v>
      </c>
      <c r="D82" s="314">
        <v>388</v>
      </c>
    </row>
    <row r="83" spans="1:4" x14ac:dyDescent="0.2">
      <c r="A83" t="s">
        <v>129</v>
      </c>
      <c r="B83" t="s">
        <v>140</v>
      </c>
      <c r="C83" s="314">
        <v>401</v>
      </c>
      <c r="D83" s="314">
        <v>389</v>
      </c>
    </row>
    <row r="84" spans="1:4" x14ac:dyDescent="0.2">
      <c r="A84" t="s">
        <v>129</v>
      </c>
      <c r="B84" t="s">
        <v>141</v>
      </c>
      <c r="C84" s="314">
        <v>402</v>
      </c>
      <c r="D84" s="314">
        <v>390</v>
      </c>
    </row>
    <row r="85" spans="1:4" x14ac:dyDescent="0.2">
      <c r="A85" t="s">
        <v>129</v>
      </c>
      <c r="B85" t="s">
        <v>142</v>
      </c>
      <c r="C85" s="314">
        <v>397</v>
      </c>
      <c r="D85" s="314">
        <v>391</v>
      </c>
    </row>
    <row r="86" spans="1:4" x14ac:dyDescent="0.2">
      <c r="A86" t="s">
        <v>129</v>
      </c>
      <c r="B86" t="s">
        <v>143</v>
      </c>
      <c r="C86" s="314">
        <v>391</v>
      </c>
      <c r="D86" s="314">
        <v>392</v>
      </c>
    </row>
    <row r="87" spans="1:4" x14ac:dyDescent="0.2">
      <c r="A87" t="s">
        <v>129</v>
      </c>
      <c r="B87" t="s">
        <v>144</v>
      </c>
      <c r="C87" s="314">
        <v>389</v>
      </c>
      <c r="D87" s="314">
        <v>392</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FF0000"/>
  </sheetPr>
  <dimension ref="A1:I24"/>
  <sheetViews>
    <sheetView workbookViewId="0">
      <selection activeCell="A2" sqref="A2"/>
    </sheetView>
  </sheetViews>
  <sheetFormatPr baseColWidth="10" defaultColWidth="9.140625" defaultRowHeight="12.75" x14ac:dyDescent="0.2"/>
  <cols>
    <col min="1" max="16384" width="9.140625" style="148"/>
  </cols>
  <sheetData>
    <row r="1" spans="1:9" ht="15" x14ac:dyDescent="0.25">
      <c r="A1" t="s">
        <v>1057</v>
      </c>
      <c r="B1"/>
      <c r="H1" s="330" t="s">
        <v>133</v>
      </c>
      <c r="I1" s="330"/>
    </row>
    <row r="2" spans="1:9" x14ac:dyDescent="0.2">
      <c r="A2" t="s">
        <v>617</v>
      </c>
      <c r="B2"/>
    </row>
    <row r="3" spans="1:9" x14ac:dyDescent="0.2">
      <c r="A3"/>
      <c r="B3"/>
    </row>
    <row r="4" spans="1:9" x14ac:dyDescent="0.2">
      <c r="A4"/>
      <c r="B4"/>
    </row>
    <row r="5" spans="1:9" x14ac:dyDescent="0.2">
      <c r="A5" t="s">
        <v>209</v>
      </c>
      <c r="B5" t="s">
        <v>612</v>
      </c>
    </row>
    <row r="6" spans="1:9" x14ac:dyDescent="0.2">
      <c r="A6" t="s">
        <v>122</v>
      </c>
      <c r="B6" s="315">
        <v>0.4</v>
      </c>
    </row>
    <row r="7" spans="1:9" x14ac:dyDescent="0.2">
      <c r="A7" t="s">
        <v>126</v>
      </c>
      <c r="B7" s="315">
        <v>0.9</v>
      </c>
    </row>
    <row r="8" spans="1:9" x14ac:dyDescent="0.2">
      <c r="A8" t="s">
        <v>118</v>
      </c>
      <c r="B8" s="315">
        <v>0.9</v>
      </c>
    </row>
    <row r="9" spans="1:9" x14ac:dyDescent="0.2">
      <c r="A9" t="s">
        <v>120</v>
      </c>
      <c r="B9" s="315">
        <v>1</v>
      </c>
    </row>
    <row r="10" spans="1:9" x14ac:dyDescent="0.2">
      <c r="A10" t="s">
        <v>110</v>
      </c>
      <c r="B10" s="315">
        <v>1.2</v>
      </c>
    </row>
    <row r="11" spans="1:9" x14ac:dyDescent="0.2">
      <c r="A11" t="s">
        <v>97</v>
      </c>
      <c r="B11" s="315">
        <v>1.4</v>
      </c>
    </row>
    <row r="12" spans="1:9" x14ac:dyDescent="0.2">
      <c r="A12" t="s">
        <v>103</v>
      </c>
      <c r="B12" s="315">
        <v>2.1</v>
      </c>
    </row>
    <row r="13" spans="1:9" x14ac:dyDescent="0.2">
      <c r="A13" t="s">
        <v>107</v>
      </c>
      <c r="B13" s="315">
        <v>2.8</v>
      </c>
    </row>
    <row r="14" spans="1:9" x14ac:dyDescent="0.2">
      <c r="A14" t="s">
        <v>99</v>
      </c>
      <c r="B14" s="315">
        <v>2.8</v>
      </c>
    </row>
    <row r="15" spans="1:9" x14ac:dyDescent="0.2">
      <c r="A15" t="s">
        <v>124</v>
      </c>
      <c r="B15" s="315">
        <v>3.7</v>
      </c>
    </row>
    <row r="16" spans="1:9" x14ac:dyDescent="0.2">
      <c r="A16" t="s">
        <v>95</v>
      </c>
      <c r="B16" s="315">
        <v>4.4000000000000004</v>
      </c>
    </row>
    <row r="17" spans="1:2" x14ac:dyDescent="0.2">
      <c r="A17" t="s">
        <v>100</v>
      </c>
      <c r="B17" s="315">
        <v>5.8</v>
      </c>
    </row>
    <row r="18" spans="1:2" x14ac:dyDescent="0.2">
      <c r="A18" t="s">
        <v>98</v>
      </c>
      <c r="B18" s="315">
        <v>6</v>
      </c>
    </row>
    <row r="19" spans="1:2" x14ac:dyDescent="0.2">
      <c r="A19" t="s">
        <v>101</v>
      </c>
      <c r="B19" s="315">
        <v>6.2</v>
      </c>
    </row>
    <row r="20" spans="1:2" x14ac:dyDescent="0.2">
      <c r="A20" t="s">
        <v>109</v>
      </c>
      <c r="B20" s="315">
        <v>6.5</v>
      </c>
    </row>
    <row r="21" spans="1:2" x14ac:dyDescent="0.2">
      <c r="A21" t="s">
        <v>125</v>
      </c>
      <c r="B21" s="315">
        <v>7.1</v>
      </c>
    </row>
    <row r="22" spans="1:2" x14ac:dyDescent="0.2">
      <c r="A22" t="s">
        <v>116</v>
      </c>
      <c r="B22" s="315">
        <v>9.3000000000000007</v>
      </c>
    </row>
    <row r="23" spans="1:2" x14ac:dyDescent="0.2">
      <c r="A23" t="s">
        <v>119</v>
      </c>
      <c r="B23" s="315">
        <v>12.2</v>
      </c>
    </row>
    <row r="24" spans="1:2" x14ac:dyDescent="0.2">
      <c r="A24" t="s">
        <v>115</v>
      </c>
      <c r="B24" s="315">
        <v>17.7</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rgb="FFFF0000"/>
  </sheetPr>
  <dimension ref="A1:M87"/>
  <sheetViews>
    <sheetView workbookViewId="0">
      <selection activeCell="A2" sqref="A2"/>
    </sheetView>
  </sheetViews>
  <sheetFormatPr baseColWidth="10" defaultColWidth="9.140625" defaultRowHeight="12.75" x14ac:dyDescent="0.2"/>
  <cols>
    <col min="1" max="16384" width="9.140625" style="148"/>
  </cols>
  <sheetData>
    <row r="1" spans="1:13" ht="15" x14ac:dyDescent="0.25">
      <c r="A1" t="s">
        <v>1058</v>
      </c>
      <c r="B1"/>
      <c r="C1"/>
      <c r="D1"/>
      <c r="H1" s="330" t="s">
        <v>133</v>
      </c>
      <c r="I1" s="330"/>
    </row>
    <row r="2" spans="1:13" x14ac:dyDescent="0.2">
      <c r="A2" t="s">
        <v>617</v>
      </c>
      <c r="B2"/>
      <c r="C2"/>
      <c r="D2"/>
    </row>
    <row r="3" spans="1:13" x14ac:dyDescent="0.2">
      <c r="A3"/>
      <c r="B3"/>
      <c r="C3"/>
      <c r="D3"/>
    </row>
    <row r="4" spans="1:13" x14ac:dyDescent="0.2">
      <c r="A4"/>
      <c r="B4"/>
      <c r="C4"/>
      <c r="D4"/>
    </row>
    <row r="5" spans="1:13" x14ac:dyDescent="0.2">
      <c r="A5" t="s">
        <v>161</v>
      </c>
      <c r="B5" t="s">
        <v>148</v>
      </c>
      <c r="C5" t="s">
        <v>622</v>
      </c>
      <c r="D5" t="s">
        <v>609</v>
      </c>
      <c r="G5" t="s">
        <v>144</v>
      </c>
      <c r="H5" t="s">
        <v>143</v>
      </c>
      <c r="I5" t="s">
        <v>1016</v>
      </c>
      <c r="J5" t="s">
        <v>1017</v>
      </c>
      <c r="K5" t="s">
        <v>712</v>
      </c>
      <c r="L5" t="s">
        <v>1018</v>
      </c>
      <c r="M5" t="s">
        <v>713</v>
      </c>
    </row>
    <row r="6" spans="1:13" x14ac:dyDescent="0.2">
      <c r="A6" t="s">
        <v>156</v>
      </c>
      <c r="B6" t="s">
        <v>135</v>
      </c>
      <c r="C6" s="314">
        <v>132542</v>
      </c>
      <c r="D6" s="314">
        <v>125560</v>
      </c>
      <c r="G6" s="314">
        <v>207299</v>
      </c>
      <c r="H6" s="314">
        <v>206125</v>
      </c>
      <c r="I6" s="314">
        <v>194536</v>
      </c>
      <c r="J6" s="315">
        <v>6.6</v>
      </c>
      <c r="K6" s="315">
        <v>7.1</v>
      </c>
      <c r="L6" s="314">
        <v>200820</v>
      </c>
      <c r="M6" s="314">
        <v>199757</v>
      </c>
    </row>
    <row r="7" spans="1:13" x14ac:dyDescent="0.2">
      <c r="A7" t="s">
        <v>129</v>
      </c>
      <c r="B7" t="s">
        <v>136</v>
      </c>
      <c r="C7" s="314">
        <v>132003</v>
      </c>
      <c r="D7" s="314">
        <v>126180</v>
      </c>
    </row>
    <row r="8" spans="1:13" x14ac:dyDescent="0.2">
      <c r="A8" t="s">
        <v>129</v>
      </c>
      <c r="B8" t="s">
        <v>137</v>
      </c>
      <c r="C8" s="314">
        <v>134911</v>
      </c>
      <c r="D8" s="314">
        <v>126844</v>
      </c>
    </row>
    <row r="9" spans="1:13" x14ac:dyDescent="0.2">
      <c r="A9" t="s">
        <v>129</v>
      </c>
      <c r="B9" t="s">
        <v>138</v>
      </c>
      <c r="C9" s="314">
        <v>135436</v>
      </c>
      <c r="D9" s="314">
        <v>127707</v>
      </c>
    </row>
    <row r="10" spans="1:13" x14ac:dyDescent="0.2">
      <c r="A10" t="s">
        <v>129</v>
      </c>
      <c r="B10" t="s">
        <v>139</v>
      </c>
      <c r="C10" s="314">
        <v>137183</v>
      </c>
      <c r="D10" s="314">
        <v>128808</v>
      </c>
    </row>
    <row r="11" spans="1:13" x14ac:dyDescent="0.2">
      <c r="A11" t="s">
        <v>129</v>
      </c>
      <c r="B11" t="s">
        <v>140</v>
      </c>
      <c r="C11" s="314">
        <v>137311</v>
      </c>
      <c r="D11" s="314">
        <v>129765</v>
      </c>
    </row>
    <row r="12" spans="1:13" x14ac:dyDescent="0.2">
      <c r="A12" t="s">
        <v>129</v>
      </c>
      <c r="B12" t="s">
        <v>141</v>
      </c>
      <c r="C12" s="314">
        <v>135598</v>
      </c>
      <c r="D12" s="314">
        <v>130719</v>
      </c>
    </row>
    <row r="13" spans="1:13" x14ac:dyDescent="0.2">
      <c r="A13" t="s">
        <v>129</v>
      </c>
      <c r="B13" t="s">
        <v>142</v>
      </c>
      <c r="C13" s="314">
        <v>135693</v>
      </c>
      <c r="D13" s="314">
        <v>131835</v>
      </c>
    </row>
    <row r="14" spans="1:13" x14ac:dyDescent="0.2">
      <c r="A14" t="s">
        <v>129</v>
      </c>
      <c r="B14" t="s">
        <v>143</v>
      </c>
      <c r="C14" s="314">
        <v>135379</v>
      </c>
      <c r="D14" s="314">
        <v>132891</v>
      </c>
    </row>
    <row r="15" spans="1:13" x14ac:dyDescent="0.2">
      <c r="A15" t="s">
        <v>129</v>
      </c>
      <c r="B15" t="s">
        <v>144</v>
      </c>
      <c r="C15" s="314">
        <v>137228</v>
      </c>
      <c r="D15" s="314">
        <v>133881</v>
      </c>
    </row>
    <row r="16" spans="1:13" x14ac:dyDescent="0.2">
      <c r="A16" t="s">
        <v>129</v>
      </c>
      <c r="B16" t="s">
        <v>145</v>
      </c>
      <c r="C16" s="314">
        <v>136598</v>
      </c>
      <c r="D16" s="314">
        <v>134732</v>
      </c>
    </row>
    <row r="17" spans="1:4" x14ac:dyDescent="0.2">
      <c r="A17" t="s">
        <v>129</v>
      </c>
      <c r="B17" t="s">
        <v>146</v>
      </c>
      <c r="C17" s="314">
        <v>137134</v>
      </c>
      <c r="D17" s="314">
        <v>135585</v>
      </c>
    </row>
    <row r="18" spans="1:4" x14ac:dyDescent="0.2">
      <c r="A18" t="s">
        <v>157</v>
      </c>
      <c r="B18" t="s">
        <v>135</v>
      </c>
      <c r="C18" s="314">
        <v>137068</v>
      </c>
      <c r="D18" s="314">
        <v>135962</v>
      </c>
    </row>
    <row r="19" spans="1:4" x14ac:dyDescent="0.2">
      <c r="A19" t="s">
        <v>129</v>
      </c>
      <c r="B19" t="s">
        <v>136</v>
      </c>
      <c r="C19" s="314">
        <v>138202</v>
      </c>
      <c r="D19" s="314">
        <v>136478</v>
      </c>
    </row>
    <row r="20" spans="1:4" x14ac:dyDescent="0.2">
      <c r="A20" t="s">
        <v>129</v>
      </c>
      <c r="B20" t="s">
        <v>137</v>
      </c>
      <c r="C20" s="314">
        <v>135755</v>
      </c>
      <c r="D20" s="314">
        <v>136549</v>
      </c>
    </row>
    <row r="21" spans="1:4" x14ac:dyDescent="0.2">
      <c r="A21" t="s">
        <v>129</v>
      </c>
      <c r="B21" t="s">
        <v>138</v>
      </c>
      <c r="C21" s="314">
        <v>135620</v>
      </c>
      <c r="D21" s="314">
        <v>136564</v>
      </c>
    </row>
    <row r="22" spans="1:4" x14ac:dyDescent="0.2">
      <c r="A22" t="s">
        <v>129</v>
      </c>
      <c r="B22" t="s">
        <v>139</v>
      </c>
      <c r="C22" s="314">
        <v>135760</v>
      </c>
      <c r="D22" s="314">
        <v>136446</v>
      </c>
    </row>
    <row r="23" spans="1:4" x14ac:dyDescent="0.2">
      <c r="A23" t="s">
        <v>129</v>
      </c>
      <c r="B23" t="s">
        <v>140</v>
      </c>
      <c r="C23" s="314">
        <v>135146</v>
      </c>
      <c r="D23" s="314">
        <v>136265</v>
      </c>
    </row>
    <row r="24" spans="1:4" x14ac:dyDescent="0.2">
      <c r="A24" t="s">
        <v>129</v>
      </c>
      <c r="B24" t="s">
        <v>141</v>
      </c>
      <c r="C24" s="314">
        <v>133261</v>
      </c>
      <c r="D24" s="314">
        <v>136070</v>
      </c>
    </row>
    <row r="25" spans="1:4" x14ac:dyDescent="0.2">
      <c r="A25" t="s">
        <v>129</v>
      </c>
      <c r="B25" t="s">
        <v>142</v>
      </c>
      <c r="C25" s="314">
        <v>136395</v>
      </c>
      <c r="D25" s="314">
        <v>136129</v>
      </c>
    </row>
    <row r="26" spans="1:4" x14ac:dyDescent="0.2">
      <c r="A26" t="s">
        <v>129</v>
      </c>
      <c r="B26" t="s">
        <v>143</v>
      </c>
      <c r="C26" s="314">
        <v>138072</v>
      </c>
      <c r="D26" s="314">
        <v>136353</v>
      </c>
    </row>
    <row r="27" spans="1:4" x14ac:dyDescent="0.2">
      <c r="A27" t="s">
        <v>129</v>
      </c>
      <c r="B27" t="s">
        <v>144</v>
      </c>
      <c r="C27" s="314">
        <v>138343</v>
      </c>
      <c r="D27" s="314">
        <v>136446</v>
      </c>
    </row>
    <row r="28" spans="1:4" x14ac:dyDescent="0.2">
      <c r="A28" t="s">
        <v>129</v>
      </c>
      <c r="B28" t="s">
        <v>145</v>
      </c>
      <c r="C28" s="314">
        <v>140999</v>
      </c>
      <c r="D28" s="314">
        <v>136813</v>
      </c>
    </row>
    <row r="29" spans="1:4" x14ac:dyDescent="0.2">
      <c r="A29" t="s">
        <v>129</v>
      </c>
      <c r="B29" t="s">
        <v>146</v>
      </c>
      <c r="C29" s="314">
        <v>138657</v>
      </c>
      <c r="D29" s="314">
        <v>136940</v>
      </c>
    </row>
    <row r="30" spans="1:4" x14ac:dyDescent="0.2">
      <c r="A30" t="s">
        <v>158</v>
      </c>
      <c r="B30" t="s">
        <v>135</v>
      </c>
      <c r="C30" s="314">
        <v>138297</v>
      </c>
      <c r="D30" s="314">
        <v>137042</v>
      </c>
    </row>
    <row r="31" spans="1:4" x14ac:dyDescent="0.2">
      <c r="A31" t="s">
        <v>129</v>
      </c>
      <c r="B31" t="s">
        <v>136</v>
      </c>
      <c r="C31" s="314">
        <v>135299</v>
      </c>
      <c r="D31" s="314">
        <v>136800</v>
      </c>
    </row>
    <row r="32" spans="1:4" x14ac:dyDescent="0.2">
      <c r="A32" t="s">
        <v>129</v>
      </c>
      <c r="B32" t="s">
        <v>137</v>
      </c>
      <c r="C32" s="314">
        <v>136376</v>
      </c>
      <c r="D32" s="314">
        <v>136852</v>
      </c>
    </row>
    <row r="33" spans="1:4" x14ac:dyDescent="0.2">
      <c r="A33" t="s">
        <v>129</v>
      </c>
      <c r="B33" t="s">
        <v>138</v>
      </c>
      <c r="C33" s="314">
        <v>137921</v>
      </c>
      <c r="D33" s="314">
        <v>137044</v>
      </c>
    </row>
    <row r="34" spans="1:4" x14ac:dyDescent="0.2">
      <c r="A34" t="s">
        <v>129</v>
      </c>
      <c r="B34" t="s">
        <v>139</v>
      </c>
      <c r="C34" s="314">
        <v>138944</v>
      </c>
      <c r="D34" s="314">
        <v>137309</v>
      </c>
    </row>
    <row r="35" spans="1:4" x14ac:dyDescent="0.2">
      <c r="A35" t="s">
        <v>129</v>
      </c>
      <c r="B35" t="s">
        <v>140</v>
      </c>
      <c r="C35" s="314">
        <v>141006</v>
      </c>
      <c r="D35" s="314">
        <v>137798</v>
      </c>
    </row>
    <row r="36" spans="1:4" x14ac:dyDescent="0.2">
      <c r="A36" t="s">
        <v>129</v>
      </c>
      <c r="B36" t="s">
        <v>141</v>
      </c>
      <c r="C36" s="314">
        <v>141101</v>
      </c>
      <c r="D36" s="314">
        <v>138451</v>
      </c>
    </row>
    <row r="37" spans="1:4" x14ac:dyDescent="0.2">
      <c r="A37" t="s">
        <v>129</v>
      </c>
      <c r="B37" t="s">
        <v>142</v>
      </c>
      <c r="C37" s="314">
        <v>140867</v>
      </c>
      <c r="D37" s="314">
        <v>138824</v>
      </c>
    </row>
    <row r="38" spans="1:4" x14ac:dyDescent="0.2">
      <c r="A38" t="s">
        <v>129</v>
      </c>
      <c r="B38" t="s">
        <v>143</v>
      </c>
      <c r="C38" s="314">
        <v>143124</v>
      </c>
      <c r="D38" s="314">
        <v>139244</v>
      </c>
    </row>
    <row r="39" spans="1:4" x14ac:dyDescent="0.2">
      <c r="A39" t="s">
        <v>129</v>
      </c>
      <c r="B39" t="s">
        <v>144</v>
      </c>
      <c r="C39" s="314">
        <v>145017</v>
      </c>
      <c r="D39" s="314">
        <v>139801</v>
      </c>
    </row>
    <row r="40" spans="1:4" x14ac:dyDescent="0.2">
      <c r="A40" t="s">
        <v>129</v>
      </c>
      <c r="B40" t="s">
        <v>145</v>
      </c>
      <c r="C40" s="314">
        <v>146837</v>
      </c>
      <c r="D40" s="314">
        <v>140287</v>
      </c>
    </row>
    <row r="41" spans="1:4" x14ac:dyDescent="0.2">
      <c r="A41" t="s">
        <v>129</v>
      </c>
      <c r="B41" t="s">
        <v>146</v>
      </c>
      <c r="C41" s="314">
        <v>148110</v>
      </c>
      <c r="D41" s="314">
        <v>141075</v>
      </c>
    </row>
    <row r="42" spans="1:4" x14ac:dyDescent="0.2">
      <c r="A42" t="s">
        <v>159</v>
      </c>
      <c r="B42" t="s">
        <v>135</v>
      </c>
      <c r="C42" s="314">
        <v>143355</v>
      </c>
      <c r="D42" s="314">
        <v>141496</v>
      </c>
    </row>
    <row r="43" spans="1:4" x14ac:dyDescent="0.2">
      <c r="A43" t="s">
        <v>129</v>
      </c>
      <c r="B43" t="s">
        <v>136</v>
      </c>
      <c r="C43" s="314">
        <v>144166</v>
      </c>
      <c r="D43" s="314">
        <v>142235</v>
      </c>
    </row>
    <row r="44" spans="1:4" x14ac:dyDescent="0.2">
      <c r="A44" t="s">
        <v>129</v>
      </c>
      <c r="B44" t="s">
        <v>137</v>
      </c>
      <c r="C44" s="314">
        <v>145207</v>
      </c>
      <c r="D44" s="314">
        <v>142971</v>
      </c>
    </row>
    <row r="45" spans="1:4" x14ac:dyDescent="0.2">
      <c r="A45" t="s">
        <v>129</v>
      </c>
      <c r="B45" t="s">
        <v>138</v>
      </c>
      <c r="C45" s="314">
        <v>147078</v>
      </c>
      <c r="D45" s="314">
        <v>143734</v>
      </c>
    </row>
    <row r="46" spans="1:4" x14ac:dyDescent="0.2">
      <c r="A46" t="s">
        <v>129</v>
      </c>
      <c r="B46" t="s">
        <v>139</v>
      </c>
      <c r="C46" s="314">
        <v>145950</v>
      </c>
      <c r="D46" s="314">
        <v>144318</v>
      </c>
    </row>
    <row r="47" spans="1:4" x14ac:dyDescent="0.2">
      <c r="A47" t="s">
        <v>129</v>
      </c>
      <c r="B47" t="s">
        <v>140</v>
      </c>
      <c r="C47" s="314">
        <v>148723</v>
      </c>
      <c r="D47" s="314">
        <v>144961</v>
      </c>
    </row>
    <row r="48" spans="1:4" x14ac:dyDescent="0.2">
      <c r="A48" t="s">
        <v>129</v>
      </c>
      <c r="B48" t="s">
        <v>141</v>
      </c>
      <c r="C48" s="314">
        <v>147632</v>
      </c>
      <c r="D48" s="314">
        <v>145506</v>
      </c>
    </row>
    <row r="49" spans="1:4" x14ac:dyDescent="0.2">
      <c r="A49" t="s">
        <v>129</v>
      </c>
      <c r="B49" t="s">
        <v>142</v>
      </c>
      <c r="C49" s="314">
        <v>152741</v>
      </c>
      <c r="D49" s="314">
        <v>146495</v>
      </c>
    </row>
    <row r="50" spans="1:4" x14ac:dyDescent="0.2">
      <c r="A50" t="s">
        <v>129</v>
      </c>
      <c r="B50" t="s">
        <v>143</v>
      </c>
      <c r="C50" s="314">
        <v>156454</v>
      </c>
      <c r="D50" s="314">
        <v>147606</v>
      </c>
    </row>
    <row r="51" spans="1:4" x14ac:dyDescent="0.2">
      <c r="A51" t="s">
        <v>129</v>
      </c>
      <c r="B51" t="s">
        <v>144</v>
      </c>
      <c r="C51" s="314">
        <v>162705</v>
      </c>
      <c r="D51" s="314">
        <v>149080</v>
      </c>
    </row>
    <row r="52" spans="1:4" x14ac:dyDescent="0.2">
      <c r="A52" t="s">
        <v>129</v>
      </c>
      <c r="B52" t="s">
        <v>145</v>
      </c>
      <c r="C52" s="314">
        <v>166273</v>
      </c>
      <c r="D52" s="314">
        <v>150700</v>
      </c>
    </row>
    <row r="53" spans="1:4" x14ac:dyDescent="0.2">
      <c r="A53" t="s">
        <v>129</v>
      </c>
      <c r="B53" t="s">
        <v>146</v>
      </c>
      <c r="C53" s="314">
        <v>167561</v>
      </c>
      <c r="D53" s="314">
        <v>152320</v>
      </c>
    </row>
    <row r="54" spans="1:4" x14ac:dyDescent="0.2">
      <c r="A54" t="s">
        <v>160</v>
      </c>
      <c r="B54" t="s">
        <v>135</v>
      </c>
      <c r="C54" s="314">
        <v>166202</v>
      </c>
      <c r="D54" s="314">
        <v>154224</v>
      </c>
    </row>
    <row r="55" spans="1:4" x14ac:dyDescent="0.2">
      <c r="A55" t="s">
        <v>129</v>
      </c>
      <c r="B55" t="s">
        <v>136</v>
      </c>
      <c r="C55" s="314">
        <v>165255</v>
      </c>
      <c r="D55" s="314">
        <v>155982</v>
      </c>
    </row>
    <row r="56" spans="1:4" x14ac:dyDescent="0.2">
      <c r="A56" t="s">
        <v>129</v>
      </c>
      <c r="B56" t="s">
        <v>137</v>
      </c>
      <c r="C56" s="314">
        <v>169563</v>
      </c>
      <c r="D56" s="314">
        <v>158011</v>
      </c>
    </row>
    <row r="57" spans="1:4" x14ac:dyDescent="0.2">
      <c r="A57" t="s">
        <v>129</v>
      </c>
      <c r="B57" t="s">
        <v>138</v>
      </c>
      <c r="C57" s="314">
        <v>169234</v>
      </c>
      <c r="D57" s="314">
        <v>159858</v>
      </c>
    </row>
    <row r="58" spans="1:4" x14ac:dyDescent="0.2">
      <c r="A58" t="s">
        <v>129</v>
      </c>
      <c r="B58" t="s">
        <v>139</v>
      </c>
      <c r="C58" s="314">
        <v>167441</v>
      </c>
      <c r="D58" s="314">
        <v>161649</v>
      </c>
    </row>
    <row r="59" spans="1:4" x14ac:dyDescent="0.2">
      <c r="A59" t="s">
        <v>129</v>
      </c>
      <c r="B59" t="s">
        <v>140</v>
      </c>
      <c r="C59" s="314">
        <v>167945</v>
      </c>
      <c r="D59" s="314">
        <v>163250</v>
      </c>
    </row>
    <row r="60" spans="1:4" x14ac:dyDescent="0.2">
      <c r="A60" t="s">
        <v>129</v>
      </c>
      <c r="B60" t="s">
        <v>141</v>
      </c>
      <c r="C60" s="314">
        <v>169689</v>
      </c>
      <c r="D60" s="314">
        <v>165089</v>
      </c>
    </row>
    <row r="61" spans="1:4" x14ac:dyDescent="0.2">
      <c r="A61" t="s">
        <v>129</v>
      </c>
      <c r="B61" t="s">
        <v>142</v>
      </c>
      <c r="C61" s="314">
        <v>169933</v>
      </c>
      <c r="D61" s="314">
        <v>166521</v>
      </c>
    </row>
    <row r="62" spans="1:4" x14ac:dyDescent="0.2">
      <c r="A62" t="s">
        <v>129</v>
      </c>
      <c r="B62" t="s">
        <v>143</v>
      </c>
      <c r="C62" s="314">
        <v>171982</v>
      </c>
      <c r="D62" s="314">
        <v>167815</v>
      </c>
    </row>
    <row r="63" spans="1:4" x14ac:dyDescent="0.2">
      <c r="A63" t="s">
        <v>129</v>
      </c>
      <c r="B63" t="s">
        <v>144</v>
      </c>
      <c r="C63" s="314">
        <v>175631</v>
      </c>
      <c r="D63" s="314">
        <v>168892</v>
      </c>
    </row>
    <row r="64" spans="1:4" x14ac:dyDescent="0.2">
      <c r="A64" t="s">
        <v>129</v>
      </c>
      <c r="B64" t="s">
        <v>145</v>
      </c>
      <c r="C64" s="314">
        <v>177347</v>
      </c>
      <c r="D64" s="314">
        <v>169815</v>
      </c>
    </row>
    <row r="65" spans="1:4" x14ac:dyDescent="0.2">
      <c r="A65" t="s">
        <v>129</v>
      </c>
      <c r="B65" t="s">
        <v>146</v>
      </c>
      <c r="C65" s="314">
        <v>179261</v>
      </c>
      <c r="D65" s="314">
        <v>170790</v>
      </c>
    </row>
    <row r="66" spans="1:4" x14ac:dyDescent="0.2">
      <c r="A66" t="s">
        <v>134</v>
      </c>
      <c r="B66" t="s">
        <v>135</v>
      </c>
      <c r="C66" s="314">
        <v>175560</v>
      </c>
      <c r="D66" s="314">
        <v>171570</v>
      </c>
    </row>
    <row r="67" spans="1:4" x14ac:dyDescent="0.2">
      <c r="A67" t="s">
        <v>129</v>
      </c>
      <c r="B67" t="s">
        <v>136</v>
      </c>
      <c r="C67" s="314">
        <v>175111</v>
      </c>
      <c r="D67" s="314">
        <v>172391</v>
      </c>
    </row>
    <row r="68" spans="1:4" x14ac:dyDescent="0.2">
      <c r="A68" t="s">
        <v>129</v>
      </c>
      <c r="B68" t="s">
        <v>137</v>
      </c>
      <c r="C68" s="314">
        <v>175854</v>
      </c>
      <c r="D68" s="314">
        <v>172916</v>
      </c>
    </row>
    <row r="69" spans="1:4" x14ac:dyDescent="0.2">
      <c r="A69" t="s">
        <v>129</v>
      </c>
      <c r="B69" t="s">
        <v>138</v>
      </c>
      <c r="C69" s="314">
        <v>177884</v>
      </c>
      <c r="D69" s="314">
        <v>173636</v>
      </c>
    </row>
    <row r="70" spans="1:4" x14ac:dyDescent="0.2">
      <c r="A70" t="s">
        <v>129</v>
      </c>
      <c r="B70" t="s">
        <v>139</v>
      </c>
      <c r="C70" s="314">
        <v>180730</v>
      </c>
      <c r="D70" s="314">
        <v>174744</v>
      </c>
    </row>
    <row r="71" spans="1:4" x14ac:dyDescent="0.2">
      <c r="A71" t="s">
        <v>129</v>
      </c>
      <c r="B71" t="s">
        <v>140</v>
      </c>
      <c r="C71" s="314">
        <v>182595</v>
      </c>
      <c r="D71" s="314">
        <v>175965</v>
      </c>
    </row>
    <row r="72" spans="1:4" x14ac:dyDescent="0.2">
      <c r="A72" t="s">
        <v>129</v>
      </c>
      <c r="B72" t="s">
        <v>141</v>
      </c>
      <c r="C72" s="314">
        <v>185563</v>
      </c>
      <c r="D72" s="314">
        <v>177288</v>
      </c>
    </row>
    <row r="73" spans="1:4" x14ac:dyDescent="0.2">
      <c r="A73" t="s">
        <v>129</v>
      </c>
      <c r="B73" t="s">
        <v>142</v>
      </c>
      <c r="C73" s="314">
        <v>188966</v>
      </c>
      <c r="D73" s="314">
        <v>178874</v>
      </c>
    </row>
    <row r="74" spans="1:4" x14ac:dyDescent="0.2">
      <c r="A74" t="s">
        <v>129</v>
      </c>
      <c r="B74" t="s">
        <v>143</v>
      </c>
      <c r="C74" s="314">
        <v>192371</v>
      </c>
      <c r="D74" s="314">
        <v>180573</v>
      </c>
    </row>
    <row r="75" spans="1:4" x14ac:dyDescent="0.2">
      <c r="A75" t="s">
        <v>129</v>
      </c>
      <c r="B75" t="s">
        <v>144</v>
      </c>
      <c r="C75" s="314">
        <v>194536</v>
      </c>
      <c r="D75" s="314">
        <v>182148</v>
      </c>
    </row>
    <row r="76" spans="1:4" x14ac:dyDescent="0.2">
      <c r="A76" t="s">
        <v>129</v>
      </c>
      <c r="B76" t="s">
        <v>145</v>
      </c>
      <c r="C76" s="314">
        <v>194720</v>
      </c>
      <c r="D76" s="314">
        <v>183596</v>
      </c>
    </row>
    <row r="77" spans="1:4" x14ac:dyDescent="0.2">
      <c r="A77" t="s">
        <v>129</v>
      </c>
      <c r="B77" t="s">
        <v>146</v>
      </c>
      <c r="C77" s="314">
        <v>195275</v>
      </c>
      <c r="D77" s="314">
        <v>184930</v>
      </c>
    </row>
    <row r="78" spans="1:4" x14ac:dyDescent="0.2">
      <c r="A78" t="s">
        <v>147</v>
      </c>
      <c r="B78" t="s">
        <v>135</v>
      </c>
      <c r="C78" s="314">
        <v>195653</v>
      </c>
      <c r="D78" s="314">
        <v>186605</v>
      </c>
    </row>
    <row r="79" spans="1:4" x14ac:dyDescent="0.2">
      <c r="A79" t="s">
        <v>129</v>
      </c>
      <c r="B79" t="s">
        <v>136</v>
      </c>
      <c r="C79" s="314">
        <v>195633</v>
      </c>
      <c r="D79" s="314">
        <v>188315</v>
      </c>
    </row>
    <row r="80" spans="1:4" x14ac:dyDescent="0.2">
      <c r="A80" t="s">
        <v>129</v>
      </c>
      <c r="B80" t="s">
        <v>137</v>
      </c>
      <c r="C80" s="314">
        <v>198109</v>
      </c>
      <c r="D80" s="314">
        <v>190170</v>
      </c>
    </row>
    <row r="81" spans="1:4" x14ac:dyDescent="0.2">
      <c r="A81" t="s">
        <v>129</v>
      </c>
      <c r="B81" t="s">
        <v>138</v>
      </c>
      <c r="C81" s="314">
        <v>203212</v>
      </c>
      <c r="D81" s="314">
        <v>192280</v>
      </c>
    </row>
    <row r="82" spans="1:4" x14ac:dyDescent="0.2">
      <c r="A82" t="s">
        <v>129</v>
      </c>
      <c r="B82" t="s">
        <v>139</v>
      </c>
      <c r="C82" s="314">
        <v>203538</v>
      </c>
      <c r="D82" s="314">
        <v>194181</v>
      </c>
    </row>
    <row r="83" spans="1:4" x14ac:dyDescent="0.2">
      <c r="A83" t="s">
        <v>129</v>
      </c>
      <c r="B83" t="s">
        <v>140</v>
      </c>
      <c r="C83" s="314">
        <v>204192</v>
      </c>
      <c r="D83" s="314">
        <v>195981</v>
      </c>
    </row>
    <row r="84" spans="1:4" x14ac:dyDescent="0.2">
      <c r="A84" t="s">
        <v>129</v>
      </c>
      <c r="B84" t="s">
        <v>141</v>
      </c>
      <c r="C84" s="314">
        <v>203819</v>
      </c>
      <c r="D84" s="314">
        <v>197502</v>
      </c>
    </row>
    <row r="85" spans="1:4" x14ac:dyDescent="0.2">
      <c r="A85" t="s">
        <v>129</v>
      </c>
      <c r="B85" t="s">
        <v>142</v>
      </c>
      <c r="C85" s="314">
        <v>202269</v>
      </c>
      <c r="D85" s="314">
        <v>198611</v>
      </c>
    </row>
    <row r="86" spans="1:4" x14ac:dyDescent="0.2">
      <c r="A86" t="s">
        <v>129</v>
      </c>
      <c r="B86" t="s">
        <v>143</v>
      </c>
      <c r="C86" s="314">
        <v>206125</v>
      </c>
      <c r="D86" s="314">
        <v>199757</v>
      </c>
    </row>
    <row r="87" spans="1:4" x14ac:dyDescent="0.2">
      <c r="A87" t="s">
        <v>129</v>
      </c>
      <c r="B87" t="s">
        <v>144</v>
      </c>
      <c r="C87" s="314">
        <v>207299</v>
      </c>
      <c r="D87" s="314">
        <v>200820</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FF0000"/>
  </sheetPr>
  <dimension ref="A1:K87"/>
  <sheetViews>
    <sheetView workbookViewId="0">
      <selection activeCell="A2" sqref="A2"/>
    </sheetView>
  </sheetViews>
  <sheetFormatPr baseColWidth="10" defaultColWidth="9.140625" defaultRowHeight="12.75" x14ac:dyDescent="0.2"/>
  <cols>
    <col min="1" max="16384" width="9.140625" style="148"/>
  </cols>
  <sheetData>
    <row r="1" spans="1:11" ht="15" x14ac:dyDescent="0.25">
      <c r="A1" t="s">
        <v>1059</v>
      </c>
      <c r="B1"/>
      <c r="C1"/>
      <c r="D1"/>
      <c r="H1" s="330" t="s">
        <v>133</v>
      </c>
      <c r="I1" s="330"/>
    </row>
    <row r="2" spans="1:11" x14ac:dyDescent="0.2">
      <c r="A2" t="s">
        <v>617</v>
      </c>
      <c r="B2"/>
      <c r="C2"/>
      <c r="D2"/>
    </row>
    <row r="3" spans="1:11" x14ac:dyDescent="0.2">
      <c r="A3"/>
      <c r="B3"/>
      <c r="C3"/>
      <c r="D3"/>
    </row>
    <row r="4" spans="1:11" x14ac:dyDescent="0.2">
      <c r="A4"/>
      <c r="B4"/>
      <c r="C4"/>
      <c r="D4"/>
    </row>
    <row r="5" spans="1:11" x14ac:dyDescent="0.2">
      <c r="A5" t="s">
        <v>161</v>
      </c>
      <c r="B5" t="s">
        <v>148</v>
      </c>
      <c r="C5" t="s">
        <v>172</v>
      </c>
      <c r="D5" t="s">
        <v>603</v>
      </c>
      <c r="F5" t="s">
        <v>144</v>
      </c>
      <c r="G5" t="s">
        <v>143</v>
      </c>
      <c r="H5" t="s">
        <v>1016</v>
      </c>
      <c r="I5" t="s">
        <v>1018</v>
      </c>
      <c r="J5" t="s">
        <v>713</v>
      </c>
    </row>
    <row r="6" spans="1:11" x14ac:dyDescent="0.2">
      <c r="A6" t="s">
        <v>156</v>
      </c>
      <c r="B6" t="s">
        <v>135</v>
      </c>
      <c r="C6" s="315">
        <v>7</v>
      </c>
      <c r="D6" s="315">
        <v>4.5</v>
      </c>
      <c r="F6" s="315">
        <v>6.6</v>
      </c>
      <c r="G6" s="315">
        <v>7.1</v>
      </c>
      <c r="H6" s="315">
        <v>10.8</v>
      </c>
      <c r="I6" s="315">
        <v>10.3</v>
      </c>
      <c r="J6" s="315">
        <v>10.7</v>
      </c>
      <c r="K6" s="153"/>
    </row>
    <row r="7" spans="1:11" x14ac:dyDescent="0.2">
      <c r="A7" t="s">
        <v>129</v>
      </c>
      <c r="B7" t="s">
        <v>136</v>
      </c>
      <c r="C7" s="315">
        <v>6</v>
      </c>
      <c r="D7" s="315">
        <v>4.5999999999999996</v>
      </c>
    </row>
    <row r="8" spans="1:11" x14ac:dyDescent="0.2">
      <c r="A8" t="s">
        <v>129</v>
      </c>
      <c r="B8" t="s">
        <v>137</v>
      </c>
      <c r="C8" s="315">
        <v>6.3</v>
      </c>
      <c r="D8" s="315">
        <v>4.2</v>
      </c>
    </row>
    <row r="9" spans="1:11" x14ac:dyDescent="0.2">
      <c r="A9" t="s">
        <v>129</v>
      </c>
      <c r="B9" t="s">
        <v>138</v>
      </c>
      <c r="C9" s="315">
        <v>8.3000000000000007</v>
      </c>
      <c r="D9" s="315">
        <v>4.7</v>
      </c>
    </row>
    <row r="10" spans="1:11" x14ac:dyDescent="0.2">
      <c r="A10" t="s">
        <v>129</v>
      </c>
      <c r="B10" t="s">
        <v>139</v>
      </c>
      <c r="C10" s="315">
        <v>10.7</v>
      </c>
      <c r="D10" s="315">
        <v>5.3</v>
      </c>
    </row>
    <row r="11" spans="1:11" x14ac:dyDescent="0.2">
      <c r="A11" t="s">
        <v>129</v>
      </c>
      <c r="B11" t="s">
        <v>140</v>
      </c>
      <c r="C11" s="315">
        <v>9.1</v>
      </c>
      <c r="D11" s="315">
        <v>5.6</v>
      </c>
    </row>
    <row r="12" spans="1:11" x14ac:dyDescent="0.2">
      <c r="A12" t="s">
        <v>129</v>
      </c>
      <c r="B12" t="s">
        <v>141</v>
      </c>
      <c r="C12" s="315">
        <v>9.1999999999999993</v>
      </c>
      <c r="D12" s="315">
        <v>6</v>
      </c>
    </row>
    <row r="13" spans="1:11" x14ac:dyDescent="0.2">
      <c r="A13" t="s">
        <v>129</v>
      </c>
      <c r="B13" t="s">
        <v>142</v>
      </c>
      <c r="C13" s="315">
        <v>11</v>
      </c>
      <c r="D13" s="315">
        <v>6.8</v>
      </c>
    </row>
    <row r="14" spans="1:11" x14ac:dyDescent="0.2">
      <c r="A14" t="s">
        <v>129</v>
      </c>
      <c r="B14" t="s">
        <v>143</v>
      </c>
      <c r="C14" s="315">
        <v>10.3</v>
      </c>
      <c r="D14" s="315">
        <v>7.4</v>
      </c>
    </row>
    <row r="15" spans="1:11" x14ac:dyDescent="0.2">
      <c r="A15" t="s">
        <v>129</v>
      </c>
      <c r="B15" t="s">
        <v>144</v>
      </c>
      <c r="C15" s="315">
        <v>9.5</v>
      </c>
      <c r="D15" s="315">
        <v>7.9</v>
      </c>
    </row>
    <row r="16" spans="1:11" x14ac:dyDescent="0.2">
      <c r="A16" t="s">
        <v>129</v>
      </c>
      <c r="B16" t="s">
        <v>145</v>
      </c>
      <c r="C16" s="315">
        <v>8.1</v>
      </c>
      <c r="D16" s="315">
        <v>8.3000000000000007</v>
      </c>
    </row>
    <row r="17" spans="1:4" x14ac:dyDescent="0.2">
      <c r="A17" t="s">
        <v>129</v>
      </c>
      <c r="B17" t="s">
        <v>146</v>
      </c>
      <c r="C17" s="315">
        <v>8.1</v>
      </c>
      <c r="D17" s="315">
        <v>8.6</v>
      </c>
    </row>
    <row r="18" spans="1:4" x14ac:dyDescent="0.2">
      <c r="A18" t="s">
        <v>157</v>
      </c>
      <c r="B18" t="s">
        <v>135</v>
      </c>
      <c r="C18" s="315">
        <v>3.4</v>
      </c>
      <c r="D18" s="315">
        <v>8.3000000000000007</v>
      </c>
    </row>
    <row r="19" spans="1:4" x14ac:dyDescent="0.2">
      <c r="A19" t="s">
        <v>129</v>
      </c>
      <c r="B19" t="s">
        <v>136</v>
      </c>
      <c r="C19" s="315">
        <v>4.7</v>
      </c>
      <c r="D19" s="315">
        <v>8.1999999999999993</v>
      </c>
    </row>
    <row r="20" spans="1:4" x14ac:dyDescent="0.2">
      <c r="A20" t="s">
        <v>129</v>
      </c>
      <c r="B20" t="s">
        <v>137</v>
      </c>
      <c r="C20" s="315">
        <v>0.6</v>
      </c>
      <c r="D20" s="315">
        <v>7.7</v>
      </c>
    </row>
    <row r="21" spans="1:4" x14ac:dyDescent="0.2">
      <c r="A21" t="s">
        <v>129</v>
      </c>
      <c r="B21" t="s">
        <v>138</v>
      </c>
      <c r="C21" s="315">
        <v>0.1</v>
      </c>
      <c r="D21" s="315">
        <v>7.1</v>
      </c>
    </row>
    <row r="22" spans="1:4" x14ac:dyDescent="0.2">
      <c r="A22" t="s">
        <v>129</v>
      </c>
      <c r="B22" t="s">
        <v>139</v>
      </c>
      <c r="C22" s="315">
        <v>-1</v>
      </c>
      <c r="D22" s="315">
        <v>6.1</v>
      </c>
    </row>
    <row r="23" spans="1:4" x14ac:dyDescent="0.2">
      <c r="A23" t="s">
        <v>129</v>
      </c>
      <c r="B23" t="s">
        <v>140</v>
      </c>
      <c r="C23" s="315">
        <v>-1.6</v>
      </c>
      <c r="D23" s="315">
        <v>5.2</v>
      </c>
    </row>
    <row r="24" spans="1:4" x14ac:dyDescent="0.2">
      <c r="A24" t="s">
        <v>129</v>
      </c>
      <c r="B24" t="s">
        <v>141</v>
      </c>
      <c r="C24" s="315">
        <v>-1.7</v>
      </c>
      <c r="D24" s="315">
        <v>4.3</v>
      </c>
    </row>
    <row r="25" spans="1:4" x14ac:dyDescent="0.2">
      <c r="A25" t="s">
        <v>129</v>
      </c>
      <c r="B25" t="s">
        <v>142</v>
      </c>
      <c r="C25" s="315">
        <v>0.5</v>
      </c>
      <c r="D25" s="315">
        <v>3.4</v>
      </c>
    </row>
    <row r="26" spans="1:4" x14ac:dyDescent="0.2">
      <c r="A26" t="s">
        <v>129</v>
      </c>
      <c r="B26" t="s">
        <v>143</v>
      </c>
      <c r="C26" s="315">
        <v>2</v>
      </c>
      <c r="D26" s="315">
        <v>2.7</v>
      </c>
    </row>
    <row r="27" spans="1:4" x14ac:dyDescent="0.2">
      <c r="A27" t="s">
        <v>129</v>
      </c>
      <c r="B27" t="s">
        <v>144</v>
      </c>
      <c r="C27" s="315">
        <v>0.8</v>
      </c>
      <c r="D27" s="315">
        <v>2</v>
      </c>
    </row>
    <row r="28" spans="1:4" x14ac:dyDescent="0.2">
      <c r="A28" t="s">
        <v>129</v>
      </c>
      <c r="B28" t="s">
        <v>145</v>
      </c>
      <c r="C28" s="315">
        <v>3.2</v>
      </c>
      <c r="D28" s="315">
        <v>1.6</v>
      </c>
    </row>
    <row r="29" spans="1:4" x14ac:dyDescent="0.2">
      <c r="A29" t="s">
        <v>129</v>
      </c>
      <c r="B29" t="s">
        <v>146</v>
      </c>
      <c r="C29" s="315">
        <v>1.1000000000000001</v>
      </c>
      <c r="D29" s="315">
        <v>1</v>
      </c>
    </row>
    <row r="30" spans="1:4" x14ac:dyDescent="0.2">
      <c r="A30" t="s">
        <v>158</v>
      </c>
      <c r="B30" t="s">
        <v>135</v>
      </c>
      <c r="C30" s="315">
        <v>0.9</v>
      </c>
      <c r="D30" s="315">
        <v>0.8</v>
      </c>
    </row>
    <row r="31" spans="1:4" x14ac:dyDescent="0.2">
      <c r="A31" t="s">
        <v>129</v>
      </c>
      <c r="B31" t="s">
        <v>136</v>
      </c>
      <c r="C31" s="315">
        <v>-2.1</v>
      </c>
      <c r="D31" s="315">
        <v>0.2</v>
      </c>
    </row>
    <row r="32" spans="1:4" x14ac:dyDescent="0.2">
      <c r="A32" t="s">
        <v>129</v>
      </c>
      <c r="B32" t="s">
        <v>137</v>
      </c>
      <c r="C32" s="315">
        <v>0.5</v>
      </c>
      <c r="D32" s="315">
        <v>0.2</v>
      </c>
    </row>
    <row r="33" spans="1:4" x14ac:dyDescent="0.2">
      <c r="A33" t="s">
        <v>129</v>
      </c>
      <c r="B33" t="s">
        <v>138</v>
      </c>
      <c r="C33" s="315">
        <v>1.7</v>
      </c>
      <c r="D33" s="315">
        <v>0.4</v>
      </c>
    </row>
    <row r="34" spans="1:4" x14ac:dyDescent="0.2">
      <c r="A34" t="s">
        <v>129</v>
      </c>
      <c r="B34" t="s">
        <v>139</v>
      </c>
      <c r="C34" s="315">
        <v>2.2999999999999998</v>
      </c>
      <c r="D34" s="315">
        <v>0.6</v>
      </c>
    </row>
    <row r="35" spans="1:4" x14ac:dyDescent="0.2">
      <c r="A35" t="s">
        <v>129</v>
      </c>
      <c r="B35" t="s">
        <v>140</v>
      </c>
      <c r="C35" s="315">
        <v>4.3</v>
      </c>
      <c r="D35" s="315">
        <v>1.1000000000000001</v>
      </c>
    </row>
    <row r="36" spans="1:4" x14ac:dyDescent="0.2">
      <c r="A36" t="s">
        <v>129</v>
      </c>
      <c r="B36" t="s">
        <v>141</v>
      </c>
      <c r="C36" s="315">
        <v>5.9</v>
      </c>
      <c r="D36" s="315">
        <v>1.8</v>
      </c>
    </row>
    <row r="37" spans="1:4" x14ac:dyDescent="0.2">
      <c r="A37" t="s">
        <v>129</v>
      </c>
      <c r="B37" t="s">
        <v>142</v>
      </c>
      <c r="C37" s="315">
        <v>3.3</v>
      </c>
      <c r="D37" s="315">
        <v>2</v>
      </c>
    </row>
    <row r="38" spans="1:4" x14ac:dyDescent="0.2">
      <c r="A38" t="s">
        <v>129</v>
      </c>
      <c r="B38" t="s">
        <v>143</v>
      </c>
      <c r="C38" s="315">
        <v>3.7</v>
      </c>
      <c r="D38" s="315">
        <v>2.1</v>
      </c>
    </row>
    <row r="39" spans="1:4" x14ac:dyDescent="0.2">
      <c r="A39" t="s">
        <v>129</v>
      </c>
      <c r="B39" t="s">
        <v>144</v>
      </c>
      <c r="C39" s="315">
        <v>4.8</v>
      </c>
      <c r="D39" s="315">
        <v>2.5</v>
      </c>
    </row>
    <row r="40" spans="1:4" x14ac:dyDescent="0.2">
      <c r="A40" t="s">
        <v>129</v>
      </c>
      <c r="B40" t="s">
        <v>145</v>
      </c>
      <c r="C40" s="315">
        <v>4.0999999999999996</v>
      </c>
      <c r="D40" s="315">
        <v>2.5</v>
      </c>
    </row>
    <row r="41" spans="1:4" x14ac:dyDescent="0.2">
      <c r="A41" t="s">
        <v>129</v>
      </c>
      <c r="B41" t="s">
        <v>146</v>
      </c>
      <c r="C41" s="315">
        <v>6.8</v>
      </c>
      <c r="D41" s="315">
        <v>3</v>
      </c>
    </row>
    <row r="42" spans="1:4" x14ac:dyDescent="0.2">
      <c r="A42" t="s">
        <v>159</v>
      </c>
      <c r="B42" t="s">
        <v>135</v>
      </c>
      <c r="C42" s="315">
        <v>3.7</v>
      </c>
      <c r="D42" s="315">
        <v>3.2</v>
      </c>
    </row>
    <row r="43" spans="1:4" x14ac:dyDescent="0.2">
      <c r="A43" t="s">
        <v>129</v>
      </c>
      <c r="B43" t="s">
        <v>136</v>
      </c>
      <c r="C43" s="315">
        <v>6.6</v>
      </c>
      <c r="D43" s="315">
        <v>4</v>
      </c>
    </row>
    <row r="44" spans="1:4" x14ac:dyDescent="0.2">
      <c r="A44" t="s">
        <v>129</v>
      </c>
      <c r="B44" t="s">
        <v>137</v>
      </c>
      <c r="C44" s="315">
        <v>6.5</v>
      </c>
      <c r="D44" s="315">
        <v>4.5</v>
      </c>
    </row>
    <row r="45" spans="1:4" x14ac:dyDescent="0.2">
      <c r="A45" t="s">
        <v>129</v>
      </c>
      <c r="B45" t="s">
        <v>138</v>
      </c>
      <c r="C45" s="315">
        <v>6.6</v>
      </c>
      <c r="D45" s="315">
        <v>4.9000000000000004</v>
      </c>
    </row>
    <row r="46" spans="1:4" x14ac:dyDescent="0.2">
      <c r="A46" t="s">
        <v>129</v>
      </c>
      <c r="B46" t="s">
        <v>139</v>
      </c>
      <c r="C46" s="315">
        <v>5</v>
      </c>
      <c r="D46" s="315">
        <v>5.0999999999999996</v>
      </c>
    </row>
    <row r="47" spans="1:4" x14ac:dyDescent="0.2">
      <c r="A47" t="s">
        <v>129</v>
      </c>
      <c r="B47" t="s">
        <v>140</v>
      </c>
      <c r="C47" s="315">
        <v>5.5</v>
      </c>
      <c r="D47" s="315">
        <v>5.2</v>
      </c>
    </row>
    <row r="48" spans="1:4" x14ac:dyDescent="0.2">
      <c r="A48" t="s">
        <v>129</v>
      </c>
      <c r="B48" t="s">
        <v>141</v>
      </c>
      <c r="C48" s="315">
        <v>4.5999999999999996</v>
      </c>
      <c r="D48" s="315">
        <v>5.0999999999999996</v>
      </c>
    </row>
    <row r="49" spans="1:4" x14ac:dyDescent="0.2">
      <c r="A49" t="s">
        <v>129</v>
      </c>
      <c r="B49" t="s">
        <v>142</v>
      </c>
      <c r="C49" s="315">
        <v>8.4</v>
      </c>
      <c r="D49" s="315">
        <v>5.5</v>
      </c>
    </row>
    <row r="50" spans="1:4" x14ac:dyDescent="0.2">
      <c r="A50" t="s">
        <v>129</v>
      </c>
      <c r="B50" t="s">
        <v>143</v>
      </c>
      <c r="C50" s="315">
        <v>9.3000000000000007</v>
      </c>
      <c r="D50" s="315">
        <v>6</v>
      </c>
    </row>
    <row r="51" spans="1:4" x14ac:dyDescent="0.2">
      <c r="A51" t="s">
        <v>129</v>
      </c>
      <c r="B51" t="s">
        <v>144</v>
      </c>
      <c r="C51" s="315">
        <v>12.2</v>
      </c>
      <c r="D51" s="315">
        <v>6.6</v>
      </c>
    </row>
    <row r="52" spans="1:4" x14ac:dyDescent="0.2">
      <c r="A52" t="s">
        <v>129</v>
      </c>
      <c r="B52" t="s">
        <v>145</v>
      </c>
      <c r="C52" s="315">
        <v>13.2</v>
      </c>
      <c r="D52" s="315">
        <v>7.4</v>
      </c>
    </row>
    <row r="53" spans="1:4" x14ac:dyDescent="0.2">
      <c r="A53" t="s">
        <v>129</v>
      </c>
      <c r="B53" t="s">
        <v>146</v>
      </c>
      <c r="C53" s="315">
        <v>13.1</v>
      </c>
      <c r="D53" s="315">
        <v>7.9</v>
      </c>
    </row>
    <row r="54" spans="1:4" x14ac:dyDescent="0.2">
      <c r="A54" t="s">
        <v>160</v>
      </c>
      <c r="B54" t="s">
        <v>135</v>
      </c>
      <c r="C54" s="315">
        <v>15.9</v>
      </c>
      <c r="D54" s="315">
        <v>8.9</v>
      </c>
    </row>
    <row r="55" spans="1:4" x14ac:dyDescent="0.2">
      <c r="A55" t="s">
        <v>129</v>
      </c>
      <c r="B55" t="s">
        <v>136</v>
      </c>
      <c r="C55" s="315">
        <v>14.6</v>
      </c>
      <c r="D55" s="315">
        <v>9.6</v>
      </c>
    </row>
    <row r="56" spans="1:4" x14ac:dyDescent="0.2">
      <c r="A56" t="s">
        <v>129</v>
      </c>
      <c r="B56" t="s">
        <v>137</v>
      </c>
      <c r="C56" s="315">
        <v>16.8</v>
      </c>
      <c r="D56" s="315">
        <v>10.5</v>
      </c>
    </row>
    <row r="57" spans="1:4" x14ac:dyDescent="0.2">
      <c r="A57" t="s">
        <v>129</v>
      </c>
      <c r="B57" t="s">
        <v>138</v>
      </c>
      <c r="C57" s="315">
        <v>15.1</v>
      </c>
      <c r="D57" s="315">
        <v>11.2</v>
      </c>
    </row>
    <row r="58" spans="1:4" x14ac:dyDescent="0.2">
      <c r="A58" t="s">
        <v>129</v>
      </c>
      <c r="B58" t="s">
        <v>139</v>
      </c>
      <c r="C58" s="315">
        <v>14.7</v>
      </c>
      <c r="D58" s="315">
        <v>12</v>
      </c>
    </row>
    <row r="59" spans="1:4" x14ac:dyDescent="0.2">
      <c r="A59" t="s">
        <v>129</v>
      </c>
      <c r="B59" t="s">
        <v>140</v>
      </c>
      <c r="C59" s="315">
        <v>12.9</v>
      </c>
      <c r="D59" s="315">
        <v>12.6</v>
      </c>
    </row>
    <row r="60" spans="1:4" x14ac:dyDescent="0.2">
      <c r="A60" t="s">
        <v>129</v>
      </c>
      <c r="B60" t="s">
        <v>141</v>
      </c>
      <c r="C60" s="315">
        <v>14.9</v>
      </c>
      <c r="D60" s="315">
        <v>13.4</v>
      </c>
    </row>
    <row r="61" spans="1:4" x14ac:dyDescent="0.2">
      <c r="A61" t="s">
        <v>129</v>
      </c>
      <c r="B61" t="s">
        <v>142</v>
      </c>
      <c r="C61" s="315">
        <v>11.3</v>
      </c>
      <c r="D61" s="315">
        <v>13.7</v>
      </c>
    </row>
    <row r="62" spans="1:4" x14ac:dyDescent="0.2">
      <c r="A62" t="s">
        <v>129</v>
      </c>
      <c r="B62" t="s">
        <v>143</v>
      </c>
      <c r="C62" s="315">
        <v>9.9</v>
      </c>
      <c r="D62" s="315">
        <v>13.7</v>
      </c>
    </row>
    <row r="63" spans="1:4" x14ac:dyDescent="0.2">
      <c r="A63" t="s">
        <v>129</v>
      </c>
      <c r="B63" t="s">
        <v>144</v>
      </c>
      <c r="C63" s="315">
        <v>7.9</v>
      </c>
      <c r="D63" s="315">
        <v>13.4</v>
      </c>
    </row>
    <row r="64" spans="1:4" x14ac:dyDescent="0.2">
      <c r="A64" t="s">
        <v>129</v>
      </c>
      <c r="B64" t="s">
        <v>145</v>
      </c>
      <c r="C64" s="315">
        <v>6.7</v>
      </c>
      <c r="D64" s="315">
        <v>12.8</v>
      </c>
    </row>
    <row r="65" spans="1:4" x14ac:dyDescent="0.2">
      <c r="A65" t="s">
        <v>129</v>
      </c>
      <c r="B65" t="s">
        <v>146</v>
      </c>
      <c r="C65" s="315">
        <v>7</v>
      </c>
      <c r="D65" s="315">
        <v>12.3</v>
      </c>
    </row>
    <row r="66" spans="1:4" x14ac:dyDescent="0.2">
      <c r="A66" t="s">
        <v>134</v>
      </c>
      <c r="B66" t="s">
        <v>135</v>
      </c>
      <c r="C66" s="315">
        <v>5.6</v>
      </c>
      <c r="D66" s="315">
        <v>11.5</v>
      </c>
    </row>
    <row r="67" spans="1:4" x14ac:dyDescent="0.2">
      <c r="A67" t="s">
        <v>129</v>
      </c>
      <c r="B67" t="s">
        <v>136</v>
      </c>
      <c r="C67" s="315">
        <v>6</v>
      </c>
      <c r="D67" s="315">
        <v>10.7</v>
      </c>
    </row>
    <row r="68" spans="1:4" x14ac:dyDescent="0.2">
      <c r="A68" t="s">
        <v>129</v>
      </c>
      <c r="B68" t="s">
        <v>137</v>
      </c>
      <c r="C68" s="315">
        <v>3.7</v>
      </c>
      <c r="D68" s="315">
        <v>9.6</v>
      </c>
    </row>
    <row r="69" spans="1:4" x14ac:dyDescent="0.2">
      <c r="A69" t="s">
        <v>129</v>
      </c>
      <c r="B69" t="s">
        <v>138</v>
      </c>
      <c r="C69" s="315">
        <v>5.0999999999999996</v>
      </c>
      <c r="D69" s="315">
        <v>8.8000000000000007</v>
      </c>
    </row>
    <row r="70" spans="1:4" x14ac:dyDescent="0.2">
      <c r="A70" t="s">
        <v>129</v>
      </c>
      <c r="B70" t="s">
        <v>139</v>
      </c>
      <c r="C70" s="315">
        <v>7.9</v>
      </c>
      <c r="D70" s="315">
        <v>8.1999999999999993</v>
      </c>
    </row>
    <row r="71" spans="1:4" x14ac:dyDescent="0.2">
      <c r="A71" t="s">
        <v>129</v>
      </c>
      <c r="B71" t="s">
        <v>140</v>
      </c>
      <c r="C71" s="315">
        <v>8.6999999999999993</v>
      </c>
      <c r="D71" s="315">
        <v>7.9</v>
      </c>
    </row>
    <row r="72" spans="1:4" x14ac:dyDescent="0.2">
      <c r="A72" t="s">
        <v>129</v>
      </c>
      <c r="B72" t="s">
        <v>141</v>
      </c>
      <c r="C72" s="315">
        <v>9.4</v>
      </c>
      <c r="D72" s="315">
        <v>7.4</v>
      </c>
    </row>
    <row r="73" spans="1:4" x14ac:dyDescent="0.2">
      <c r="A73" t="s">
        <v>129</v>
      </c>
      <c r="B73" t="s">
        <v>142</v>
      </c>
      <c r="C73" s="315">
        <v>11.2</v>
      </c>
      <c r="D73" s="315">
        <v>7.4</v>
      </c>
    </row>
    <row r="74" spans="1:4" x14ac:dyDescent="0.2">
      <c r="A74" t="s">
        <v>129</v>
      </c>
      <c r="B74" t="s">
        <v>143</v>
      </c>
      <c r="C74" s="315">
        <v>11.9</v>
      </c>
      <c r="D74" s="315">
        <v>7.6</v>
      </c>
    </row>
    <row r="75" spans="1:4" x14ac:dyDescent="0.2">
      <c r="A75" t="s">
        <v>129</v>
      </c>
      <c r="B75" t="s">
        <v>144</v>
      </c>
      <c r="C75" s="315">
        <v>10.8</v>
      </c>
      <c r="D75" s="315">
        <v>7.8</v>
      </c>
    </row>
    <row r="76" spans="1:4" x14ac:dyDescent="0.2">
      <c r="A76" t="s">
        <v>129</v>
      </c>
      <c r="B76" t="s">
        <v>145</v>
      </c>
      <c r="C76" s="315">
        <v>9.8000000000000007</v>
      </c>
      <c r="D76" s="315">
        <v>8.1</v>
      </c>
    </row>
    <row r="77" spans="1:4" x14ac:dyDescent="0.2">
      <c r="A77" t="s">
        <v>129</v>
      </c>
      <c r="B77" t="s">
        <v>146</v>
      </c>
      <c r="C77" s="315">
        <v>8.9</v>
      </c>
      <c r="D77" s="315">
        <v>8.1999999999999993</v>
      </c>
    </row>
    <row r="78" spans="1:4" x14ac:dyDescent="0.2">
      <c r="A78" t="s">
        <v>147</v>
      </c>
      <c r="B78" t="s">
        <v>135</v>
      </c>
      <c r="C78" s="315">
        <v>11.4</v>
      </c>
      <c r="D78" s="315">
        <v>8.6999999999999993</v>
      </c>
    </row>
    <row r="79" spans="1:4" x14ac:dyDescent="0.2">
      <c r="A79" t="s">
        <v>129</v>
      </c>
      <c r="B79" t="s">
        <v>136</v>
      </c>
      <c r="C79" s="315">
        <v>11.7</v>
      </c>
      <c r="D79" s="315">
        <v>9.1999999999999993</v>
      </c>
    </row>
    <row r="80" spans="1:4" x14ac:dyDescent="0.2">
      <c r="A80" t="s">
        <v>129</v>
      </c>
      <c r="B80" t="s">
        <v>137</v>
      </c>
      <c r="C80" s="315">
        <v>12.7</v>
      </c>
      <c r="D80" s="315">
        <v>10</v>
      </c>
    </row>
    <row r="81" spans="1:4" x14ac:dyDescent="0.2">
      <c r="A81" t="s">
        <v>129</v>
      </c>
      <c r="B81" t="s">
        <v>138</v>
      </c>
      <c r="C81" s="315">
        <v>14.2</v>
      </c>
      <c r="D81" s="315">
        <v>10.7</v>
      </c>
    </row>
    <row r="82" spans="1:4" x14ac:dyDescent="0.2">
      <c r="A82" t="s">
        <v>129</v>
      </c>
      <c r="B82" t="s">
        <v>139</v>
      </c>
      <c r="C82" s="315">
        <v>12.6</v>
      </c>
      <c r="D82" s="315">
        <v>11.1</v>
      </c>
    </row>
    <row r="83" spans="1:4" x14ac:dyDescent="0.2">
      <c r="A83" t="s">
        <v>129</v>
      </c>
      <c r="B83" t="s">
        <v>140</v>
      </c>
      <c r="C83" s="315">
        <v>11.8</v>
      </c>
      <c r="D83" s="315">
        <v>11.4</v>
      </c>
    </row>
    <row r="84" spans="1:4" x14ac:dyDescent="0.2">
      <c r="A84" t="s">
        <v>129</v>
      </c>
      <c r="B84" t="s">
        <v>141</v>
      </c>
      <c r="C84" s="315">
        <v>9.8000000000000007</v>
      </c>
      <c r="D84" s="315">
        <v>11.4</v>
      </c>
    </row>
    <row r="85" spans="1:4" x14ac:dyDescent="0.2">
      <c r="A85" t="s">
        <v>129</v>
      </c>
      <c r="B85" t="s">
        <v>142</v>
      </c>
      <c r="C85" s="315">
        <v>7</v>
      </c>
      <c r="D85" s="315">
        <v>11.1</v>
      </c>
    </row>
    <row r="86" spans="1:4" x14ac:dyDescent="0.2">
      <c r="A86" t="s">
        <v>129</v>
      </c>
      <c r="B86" t="s">
        <v>143</v>
      </c>
      <c r="C86" s="315">
        <v>7.1</v>
      </c>
      <c r="D86" s="315">
        <v>10.7</v>
      </c>
    </row>
    <row r="87" spans="1:4" x14ac:dyDescent="0.2">
      <c r="A87" t="s">
        <v>129</v>
      </c>
      <c r="B87" t="s">
        <v>144</v>
      </c>
      <c r="C87" s="315">
        <v>6.6</v>
      </c>
      <c r="D87" s="315">
        <v>10.3</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FF0000"/>
  </sheetPr>
  <dimension ref="A1:I24"/>
  <sheetViews>
    <sheetView workbookViewId="0">
      <selection activeCell="A2" sqref="A2"/>
    </sheetView>
  </sheetViews>
  <sheetFormatPr baseColWidth="10" defaultColWidth="9.140625" defaultRowHeight="12.75" x14ac:dyDescent="0.2"/>
  <cols>
    <col min="1" max="16384" width="9.140625" style="148"/>
  </cols>
  <sheetData>
    <row r="1" spans="1:9" ht="15" x14ac:dyDescent="0.25">
      <c r="A1" t="s">
        <v>1060</v>
      </c>
      <c r="B1"/>
      <c r="H1" s="330" t="s">
        <v>133</v>
      </c>
      <c r="I1" s="330"/>
    </row>
    <row r="2" spans="1:9" x14ac:dyDescent="0.2">
      <c r="A2" t="s">
        <v>617</v>
      </c>
      <c r="B2"/>
    </row>
    <row r="3" spans="1:9" x14ac:dyDescent="0.2">
      <c r="A3"/>
      <c r="B3"/>
    </row>
    <row r="4" spans="1:9" x14ac:dyDescent="0.2">
      <c r="A4"/>
      <c r="B4"/>
    </row>
    <row r="5" spans="1:9" x14ac:dyDescent="0.2">
      <c r="A5" t="s">
        <v>209</v>
      </c>
      <c r="B5" t="s">
        <v>612</v>
      </c>
    </row>
    <row r="6" spans="1:9" x14ac:dyDescent="0.2">
      <c r="A6" t="s">
        <v>122</v>
      </c>
      <c r="B6" s="315">
        <v>0.2</v>
      </c>
    </row>
    <row r="7" spans="1:9" x14ac:dyDescent="0.2">
      <c r="A7" t="s">
        <v>126</v>
      </c>
      <c r="B7" s="315">
        <v>0.7</v>
      </c>
    </row>
    <row r="8" spans="1:9" x14ac:dyDescent="0.2">
      <c r="A8" t="s">
        <v>103</v>
      </c>
      <c r="B8" s="315">
        <v>1.1000000000000001</v>
      </c>
    </row>
    <row r="9" spans="1:9" x14ac:dyDescent="0.2">
      <c r="A9" t="s">
        <v>118</v>
      </c>
      <c r="B9" s="315">
        <v>1.1000000000000001</v>
      </c>
    </row>
    <row r="10" spans="1:9" x14ac:dyDescent="0.2">
      <c r="A10" t="s">
        <v>120</v>
      </c>
      <c r="B10" s="315">
        <v>1.2</v>
      </c>
    </row>
    <row r="11" spans="1:9" x14ac:dyDescent="0.2">
      <c r="A11" t="s">
        <v>110</v>
      </c>
      <c r="B11" s="315">
        <v>1.4</v>
      </c>
    </row>
    <row r="12" spans="1:9" x14ac:dyDescent="0.2">
      <c r="A12" t="s">
        <v>97</v>
      </c>
      <c r="B12" s="315">
        <v>2</v>
      </c>
    </row>
    <row r="13" spans="1:9" x14ac:dyDescent="0.2">
      <c r="A13" t="s">
        <v>107</v>
      </c>
      <c r="B13" s="315">
        <v>2.5</v>
      </c>
    </row>
    <row r="14" spans="1:9" x14ac:dyDescent="0.2">
      <c r="A14" t="s">
        <v>99</v>
      </c>
      <c r="B14" s="315">
        <v>2.9</v>
      </c>
    </row>
    <row r="15" spans="1:9" x14ac:dyDescent="0.2">
      <c r="A15" t="s">
        <v>124</v>
      </c>
      <c r="B15" s="315">
        <v>3.5</v>
      </c>
    </row>
    <row r="16" spans="1:9" x14ac:dyDescent="0.2">
      <c r="A16" t="s">
        <v>95</v>
      </c>
      <c r="B16" s="315">
        <v>4.5</v>
      </c>
    </row>
    <row r="17" spans="1:2" x14ac:dyDescent="0.2">
      <c r="A17" t="s">
        <v>98</v>
      </c>
      <c r="B17" s="315">
        <v>5.8</v>
      </c>
    </row>
    <row r="18" spans="1:2" x14ac:dyDescent="0.2">
      <c r="A18" t="s">
        <v>100</v>
      </c>
      <c r="B18" s="315">
        <v>6.2</v>
      </c>
    </row>
    <row r="19" spans="1:2" x14ac:dyDescent="0.2">
      <c r="A19" t="s">
        <v>101</v>
      </c>
      <c r="B19" s="315">
        <v>6.8</v>
      </c>
    </row>
    <row r="20" spans="1:2" x14ac:dyDescent="0.2">
      <c r="A20" t="s">
        <v>109</v>
      </c>
      <c r="B20" s="315">
        <v>8.6</v>
      </c>
    </row>
    <row r="21" spans="1:2" x14ac:dyDescent="0.2">
      <c r="A21" t="s">
        <v>125</v>
      </c>
      <c r="B21" s="315">
        <v>9.4</v>
      </c>
    </row>
    <row r="22" spans="1:2" x14ac:dyDescent="0.2">
      <c r="A22" t="s">
        <v>119</v>
      </c>
      <c r="B22" s="315">
        <v>9.8000000000000007</v>
      </c>
    </row>
    <row r="23" spans="1:2" x14ac:dyDescent="0.2">
      <c r="A23" t="s">
        <v>115</v>
      </c>
      <c r="B23" s="315">
        <v>12.6</v>
      </c>
    </row>
    <row r="24" spans="1:2" x14ac:dyDescent="0.2">
      <c r="A24" t="s">
        <v>116</v>
      </c>
      <c r="B24" s="315">
        <v>13.1</v>
      </c>
    </row>
  </sheetData>
  <mergeCells count="1">
    <mergeCell ref="H1:I1"/>
  </mergeCells>
  <hyperlinks>
    <hyperlink ref="H1:I1" location="Index!A1" display="Regresar al Índice"/>
  </hyperlink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FF0000"/>
  </sheetPr>
  <dimension ref="A1:I40"/>
  <sheetViews>
    <sheetView workbookViewId="0">
      <selection activeCell="A2" sqref="A2"/>
    </sheetView>
  </sheetViews>
  <sheetFormatPr baseColWidth="10" defaultColWidth="9.140625" defaultRowHeight="12.75" x14ac:dyDescent="0.2"/>
  <cols>
    <col min="1" max="1" width="9.140625" style="151"/>
    <col min="2" max="2" width="17.140625" style="151" bestFit="1" customWidth="1"/>
    <col min="3" max="16384" width="9.140625" style="151"/>
  </cols>
  <sheetData>
    <row r="1" spans="1:9" ht="15" x14ac:dyDescent="0.25">
      <c r="A1" s="151" t="s">
        <v>1061</v>
      </c>
      <c r="H1" s="330" t="s">
        <v>133</v>
      </c>
      <c r="I1" s="330"/>
    </row>
    <row r="2" spans="1:9" x14ac:dyDescent="0.2">
      <c r="A2" s="151" t="s">
        <v>623</v>
      </c>
    </row>
    <row r="3" spans="1:9" x14ac:dyDescent="0.2">
      <c r="A3" s="279" t="s">
        <v>624</v>
      </c>
    </row>
    <row r="7" spans="1:9" x14ac:dyDescent="0.2">
      <c r="B7" s="151" t="s">
        <v>131</v>
      </c>
      <c r="C7" s="151" t="s">
        <v>706</v>
      </c>
    </row>
    <row r="8" spans="1:9" x14ac:dyDescent="0.2">
      <c r="B8" s="151" t="s">
        <v>166</v>
      </c>
      <c r="C8" s="152">
        <v>-16.110180463354784</v>
      </c>
    </row>
    <row r="9" spans="1:9" x14ac:dyDescent="0.2">
      <c r="B9" s="151" t="s">
        <v>105</v>
      </c>
      <c r="C9" s="152">
        <v>-14.86115970008856</v>
      </c>
    </row>
    <row r="10" spans="1:9" x14ac:dyDescent="0.2">
      <c r="B10" s="151" t="s">
        <v>93</v>
      </c>
      <c r="C10" s="152">
        <v>-12.090848509421617</v>
      </c>
    </row>
    <row r="11" spans="1:9" x14ac:dyDescent="0.2">
      <c r="B11" s="151" t="s">
        <v>102</v>
      </c>
      <c r="C11" s="152">
        <v>-9.7830404514986888</v>
      </c>
    </row>
    <row r="12" spans="1:9" x14ac:dyDescent="0.2">
      <c r="B12" s="151" t="s">
        <v>97</v>
      </c>
      <c r="C12" s="152">
        <v>-8.1087507563773222</v>
      </c>
    </row>
    <row r="13" spans="1:9" x14ac:dyDescent="0.2">
      <c r="B13" s="151" t="s">
        <v>168</v>
      </c>
      <c r="C13" s="152">
        <v>-7.5446704910765456</v>
      </c>
    </row>
    <row r="14" spans="1:9" x14ac:dyDescent="0.2">
      <c r="B14" s="151" t="s">
        <v>107</v>
      </c>
      <c r="C14" s="152">
        <v>-7.1660346634119669</v>
      </c>
    </row>
    <row r="15" spans="1:9" x14ac:dyDescent="0.2">
      <c r="B15" s="151" t="s">
        <v>164</v>
      </c>
      <c r="C15" s="152">
        <v>-7.152041161584421</v>
      </c>
    </row>
    <row r="16" spans="1:9" x14ac:dyDescent="0.2">
      <c r="B16" s="151" t="s">
        <v>163</v>
      </c>
      <c r="C16" s="152">
        <v>-7.0658553108239817</v>
      </c>
    </row>
    <row r="17" spans="2:3" x14ac:dyDescent="0.2">
      <c r="B17" s="151" t="s">
        <v>125</v>
      </c>
      <c r="C17" s="152">
        <v>-7.0175544055488484</v>
      </c>
    </row>
    <row r="18" spans="2:3" x14ac:dyDescent="0.2">
      <c r="B18" s="151" t="s">
        <v>106</v>
      </c>
      <c r="C18" s="152">
        <v>-6.7342441628226073</v>
      </c>
    </row>
    <row r="19" spans="2:3" x14ac:dyDescent="0.2">
      <c r="B19" s="151" t="s">
        <v>100</v>
      </c>
      <c r="C19" s="152">
        <v>-6.6889063296358371</v>
      </c>
    </row>
    <row r="20" spans="2:3" x14ac:dyDescent="0.2">
      <c r="B20" s="151" t="s">
        <v>92</v>
      </c>
      <c r="C20" s="152">
        <v>-6.4520639727310618</v>
      </c>
    </row>
    <row r="21" spans="2:3" x14ac:dyDescent="0.2">
      <c r="B21" s="151" t="s">
        <v>98</v>
      </c>
      <c r="C21" s="152">
        <v>-5.4914361891774126</v>
      </c>
    </row>
    <row r="22" spans="2:3" x14ac:dyDescent="0.2">
      <c r="B22" s="151" t="s">
        <v>123</v>
      </c>
      <c r="C22" s="152">
        <v>-5.3107830625527237</v>
      </c>
    </row>
    <row r="23" spans="2:3" x14ac:dyDescent="0.2">
      <c r="B23" s="151" t="s">
        <v>101</v>
      </c>
      <c r="C23" s="152">
        <v>-4.5896275104204074</v>
      </c>
    </row>
    <row r="24" spans="2:3" x14ac:dyDescent="0.2">
      <c r="B24" s="151" t="s">
        <v>165</v>
      </c>
      <c r="C24" s="152">
        <v>-3.8020804929163079</v>
      </c>
    </row>
    <row r="25" spans="2:3" x14ac:dyDescent="0.2">
      <c r="B25" s="151" t="s">
        <v>96</v>
      </c>
      <c r="C25" s="152">
        <v>-3.2838137880689038</v>
      </c>
    </row>
    <row r="26" spans="2:3" x14ac:dyDescent="0.2">
      <c r="B26" s="151" t="s">
        <v>116</v>
      </c>
      <c r="C26" s="152">
        <v>-2.5844688483763099</v>
      </c>
    </row>
    <row r="27" spans="2:3" x14ac:dyDescent="0.2">
      <c r="B27" s="151" t="s">
        <v>167</v>
      </c>
      <c r="C27" s="152">
        <v>-2.4954807768241754</v>
      </c>
    </row>
    <row r="28" spans="2:3" x14ac:dyDescent="0.2">
      <c r="B28" s="151" t="s">
        <v>126</v>
      </c>
      <c r="C28" s="152">
        <v>-2.4916972554991155</v>
      </c>
    </row>
    <row r="29" spans="2:3" x14ac:dyDescent="0.2">
      <c r="B29" s="151" t="s">
        <v>108</v>
      </c>
      <c r="C29" s="152">
        <v>-1.8521236831628596</v>
      </c>
    </row>
    <row r="30" spans="2:3" x14ac:dyDescent="0.2">
      <c r="B30" s="151" t="s">
        <v>118</v>
      </c>
      <c r="C30" s="152">
        <v>-1.5027834400334885</v>
      </c>
    </row>
    <row r="31" spans="2:3" x14ac:dyDescent="0.2">
      <c r="B31" s="151" t="s">
        <v>124</v>
      </c>
      <c r="C31" s="152">
        <v>-1.3485494412882062</v>
      </c>
    </row>
    <row r="32" spans="2:3" x14ac:dyDescent="0.2">
      <c r="B32" s="151" t="s">
        <v>122</v>
      </c>
      <c r="C32" s="152">
        <v>-0.5112043130181444</v>
      </c>
    </row>
    <row r="33" spans="2:3" x14ac:dyDescent="0.2">
      <c r="B33" s="151" t="s">
        <v>94</v>
      </c>
      <c r="C33" s="152">
        <v>1.2187515770944672</v>
      </c>
    </row>
    <row r="34" spans="2:3" x14ac:dyDescent="0.2">
      <c r="B34" s="151" t="s">
        <v>110</v>
      </c>
      <c r="C34" s="152">
        <v>1.7069500923365293</v>
      </c>
    </row>
    <row r="35" spans="2:3" x14ac:dyDescent="0.2">
      <c r="B35" s="151" t="s">
        <v>117</v>
      </c>
      <c r="C35" s="152">
        <v>2.2064316769071102</v>
      </c>
    </row>
    <row r="36" spans="2:3" x14ac:dyDescent="0.2">
      <c r="B36" s="151" t="s">
        <v>109</v>
      </c>
      <c r="C36" s="152">
        <v>4.0265664886412962</v>
      </c>
    </row>
    <row r="37" spans="2:3" x14ac:dyDescent="0.2">
      <c r="B37" s="151" t="s">
        <v>91</v>
      </c>
      <c r="C37" s="152">
        <v>4.3192052970424752</v>
      </c>
    </row>
    <row r="38" spans="2:3" x14ac:dyDescent="0.2">
      <c r="B38" s="151" t="s">
        <v>625</v>
      </c>
      <c r="C38" s="152">
        <v>7.5838247008653799</v>
      </c>
    </row>
    <row r="39" spans="2:3" x14ac:dyDescent="0.2">
      <c r="B39" s="151" t="s">
        <v>120</v>
      </c>
      <c r="C39" s="152">
        <v>9.2229483595170176</v>
      </c>
    </row>
    <row r="40" spans="2:3" x14ac:dyDescent="0.2">
      <c r="B40" s="151" t="s">
        <v>114</v>
      </c>
      <c r="C40" s="152">
        <v>12.161597343614954</v>
      </c>
    </row>
  </sheetData>
  <mergeCells count="1">
    <mergeCell ref="H1:I1"/>
  </mergeCells>
  <hyperlinks>
    <hyperlink ref="H1:I1" location="Index!A1" display="Regresar al Índice"/>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119</vt:i4>
      </vt:variant>
      <vt:variant>
        <vt:lpstr>Rangos con nombre</vt:lpstr>
      </vt:variant>
      <vt:variant>
        <vt:i4>120</vt:i4>
      </vt:variant>
    </vt:vector>
  </HeadingPairs>
  <TitlesOfParts>
    <vt:vector size="239" baseType="lpstr">
      <vt:lpstr>Índice</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vt:lpstr>
      <vt:lpstr>F71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Start13</vt:lpstr>
      <vt:lpstr>Start14</vt:lpstr>
      <vt:lpstr>Start15</vt:lpstr>
      <vt:lpstr>Start16</vt:lpstr>
      <vt:lpstr>Start17</vt:lpstr>
      <vt:lpstr>Start18</vt:lpstr>
      <vt:lpstr>Start19</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Start477</vt:lpstr>
      <vt:lpstr>Start48</vt:lpstr>
      <vt:lpstr>Start489</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Ángel González Favila</dc:creator>
  <cp:lastModifiedBy>Jocelyn Magnolia Lara Quintero</cp:lastModifiedBy>
  <dcterms:created xsi:type="dcterms:W3CDTF">2019-10-31T19:47:01Z</dcterms:created>
  <dcterms:modified xsi:type="dcterms:W3CDTF">2019-12-31T16:10:18Z</dcterms:modified>
</cp:coreProperties>
</file>