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105" windowWidth="5415" windowHeight="9735"/>
  </bookViews>
  <sheets>
    <sheet name="Trabajadores Asegurados " sheetId="2" r:id="rId1"/>
  </sheets>
  <calcPr calcId="145621"/>
</workbook>
</file>

<file path=xl/calcChain.xml><?xml version="1.0" encoding="utf-8"?>
<calcChain xmlns="http://schemas.openxmlformats.org/spreadsheetml/2006/main">
  <c r="J9" i="2" l="1"/>
  <c r="K9" i="2"/>
  <c r="G9" i="2"/>
  <c r="F9" i="2"/>
  <c r="G15" i="2"/>
  <c r="G8" i="2"/>
  <c r="J38" i="2"/>
  <c r="J37" i="2"/>
  <c r="J36" i="2"/>
  <c r="F35" i="2"/>
  <c r="G34" i="2"/>
  <c r="G33" i="2"/>
  <c r="G32" i="2"/>
  <c r="J31" i="2"/>
  <c r="J30" i="2"/>
  <c r="J29" i="2"/>
  <c r="J28" i="2"/>
  <c r="F27" i="2"/>
  <c r="G26" i="2"/>
  <c r="G25" i="2"/>
  <c r="G24" i="2"/>
  <c r="J23" i="2"/>
  <c r="J22" i="2"/>
  <c r="J21" i="2"/>
  <c r="J20" i="2"/>
  <c r="F19" i="2"/>
  <c r="G18" i="2"/>
  <c r="G17" i="2"/>
  <c r="G16" i="2"/>
  <c r="J14" i="2"/>
  <c r="J13" i="2"/>
  <c r="J12" i="2"/>
  <c r="F11" i="2"/>
  <c r="G10" i="2"/>
  <c r="J7" i="2"/>
  <c r="G7" i="2" l="1"/>
  <c r="G11" i="2"/>
  <c r="G19" i="2"/>
  <c r="G23" i="2"/>
  <c r="G27" i="2"/>
  <c r="G31" i="2"/>
  <c r="G35" i="2"/>
  <c r="K8" i="2"/>
  <c r="K16" i="2"/>
  <c r="K24" i="2"/>
  <c r="K32" i="2"/>
  <c r="J8" i="2"/>
  <c r="J16" i="2"/>
  <c r="J24" i="2"/>
  <c r="J32" i="2"/>
  <c r="F8" i="2"/>
  <c r="F12" i="2"/>
  <c r="F16" i="2"/>
  <c r="F20" i="2"/>
  <c r="F24" i="2"/>
  <c r="F28" i="2"/>
  <c r="F32" i="2"/>
  <c r="F36" i="2"/>
  <c r="K17" i="2"/>
  <c r="K25" i="2"/>
  <c r="K33" i="2"/>
  <c r="J17" i="2"/>
  <c r="J25" i="2"/>
  <c r="J33" i="2"/>
  <c r="G12" i="2"/>
  <c r="G20" i="2"/>
  <c r="G28" i="2"/>
  <c r="G36" i="2"/>
  <c r="K10" i="2"/>
  <c r="K18" i="2"/>
  <c r="K26" i="2"/>
  <c r="K34" i="2"/>
  <c r="J10" i="2"/>
  <c r="J18" i="2"/>
  <c r="J26" i="2"/>
  <c r="J34" i="2"/>
  <c r="F13" i="2"/>
  <c r="F17" i="2"/>
  <c r="F21" i="2"/>
  <c r="F25" i="2"/>
  <c r="F29" i="2"/>
  <c r="F33" i="2"/>
  <c r="F37" i="2"/>
  <c r="K11" i="2"/>
  <c r="K19" i="2"/>
  <c r="K27" i="2"/>
  <c r="K35" i="2"/>
  <c r="J11" i="2"/>
  <c r="J19" i="2"/>
  <c r="J27" i="2"/>
  <c r="J35" i="2"/>
  <c r="G13" i="2"/>
  <c r="G21" i="2"/>
  <c r="G29" i="2"/>
  <c r="G37" i="2"/>
  <c r="K12" i="2"/>
  <c r="K20" i="2"/>
  <c r="K28" i="2"/>
  <c r="K36" i="2"/>
  <c r="F10" i="2"/>
  <c r="F14" i="2"/>
  <c r="F18" i="2"/>
  <c r="F22" i="2"/>
  <c r="F26" i="2"/>
  <c r="F30" i="2"/>
  <c r="F34" i="2"/>
  <c r="F38" i="2"/>
  <c r="K13" i="2"/>
  <c r="K21" i="2"/>
  <c r="K29" i="2"/>
  <c r="K37" i="2"/>
  <c r="E39" i="2"/>
  <c r="G14" i="2"/>
  <c r="G22" i="2"/>
  <c r="G30" i="2"/>
  <c r="G38" i="2"/>
  <c r="K14" i="2"/>
  <c r="K22" i="2"/>
  <c r="K30" i="2"/>
  <c r="K38" i="2"/>
  <c r="F7" i="2"/>
  <c r="F15" i="2"/>
  <c r="F23" i="2"/>
  <c r="F31" i="2"/>
  <c r="K7" i="2"/>
  <c r="K15" i="2"/>
  <c r="K23" i="2"/>
  <c r="K31" i="2"/>
  <c r="J15" i="2"/>
  <c r="F39" i="2" l="1"/>
  <c r="J39" i="2"/>
  <c r="D39" i="2"/>
  <c r="B39" i="2"/>
  <c r="C39" i="2"/>
  <c r="K39" i="2" s="1"/>
  <c r="H29" i="2" l="1"/>
  <c r="L12" i="2"/>
  <c r="M31" i="2"/>
  <c r="H23" i="2"/>
  <c r="I19" i="2"/>
  <c r="L11" i="2"/>
  <c r="L9" i="2"/>
  <c r="M34" i="2"/>
  <c r="M28" i="2"/>
  <c r="L7" i="2"/>
  <c r="H25" i="2"/>
  <c r="H35" i="2"/>
  <c r="L34" i="2"/>
  <c r="M22" i="2"/>
  <c r="H18" i="2"/>
  <c r="I17" i="2"/>
  <c r="I22" i="2"/>
  <c r="I30" i="2"/>
  <c r="I38" i="2"/>
  <c r="L28" i="2"/>
  <c r="L24" i="2"/>
  <c r="L32" i="2"/>
  <c r="M13" i="2"/>
  <c r="M17" i="2"/>
  <c r="M26" i="2"/>
  <c r="I35" i="2"/>
  <c r="H33" i="2"/>
  <c r="H31" i="2"/>
  <c r="I37" i="2"/>
  <c r="H12" i="2"/>
  <c r="L17" i="2"/>
  <c r="M30" i="2"/>
  <c r="M36" i="2"/>
  <c r="L33" i="2"/>
  <c r="L23" i="2"/>
  <c r="L20" i="2"/>
  <c r="L19" i="2"/>
  <c r="H11" i="2"/>
  <c r="H19" i="2"/>
  <c r="H9" i="2"/>
  <c r="I31" i="2"/>
  <c r="H13" i="2"/>
  <c r="H27" i="2"/>
  <c r="L8" i="2"/>
  <c r="M14" i="2"/>
  <c r="M19" i="2"/>
  <c r="L14" i="2"/>
  <c r="M23" i="2"/>
  <c r="M37" i="2"/>
  <c r="L18" i="2"/>
  <c r="H14" i="2"/>
  <c r="I7" i="2"/>
  <c r="L16" i="2"/>
  <c r="G39" i="2"/>
  <c r="H7" i="2"/>
  <c r="I34" i="2"/>
  <c r="I32" i="2"/>
  <c r="I15" i="2"/>
  <c r="I36" i="2"/>
  <c r="H8" i="2"/>
  <c r="I9" i="2"/>
  <c r="L37" i="2"/>
  <c r="M11" i="2"/>
  <c r="M32" i="2"/>
  <c r="L38" i="2"/>
  <c r="M29" i="2"/>
  <c r="M9" i="2"/>
  <c r="H10" i="2"/>
  <c r="I26" i="2"/>
  <c r="I16" i="2"/>
  <c r="H15" i="2"/>
  <c r="I28" i="2"/>
  <c r="M27" i="2"/>
  <c r="M7" i="2"/>
  <c r="L29" i="2"/>
  <c r="L35" i="2"/>
  <c r="L25" i="2"/>
  <c r="M24" i="2"/>
  <c r="L30" i="2"/>
  <c r="M20" i="2"/>
  <c r="M21" i="2"/>
  <c r="I29" i="2"/>
  <c r="I18" i="2"/>
  <c r="H32" i="2"/>
  <c r="I20" i="2"/>
  <c r="L26" i="2"/>
  <c r="M16" i="2"/>
  <c r="L21" i="2"/>
  <c r="L27" i="2"/>
  <c r="M33" i="2"/>
  <c r="M15" i="2"/>
  <c r="L22" i="2"/>
  <c r="M12" i="2"/>
  <c r="I21" i="2"/>
  <c r="I33" i="2"/>
  <c r="H24" i="2"/>
  <c r="H36" i="2"/>
  <c r="M18" i="2"/>
  <c r="M8" i="2"/>
  <c r="L13" i="2"/>
  <c r="L10" i="2"/>
  <c r="M25" i="2"/>
  <c r="M35" i="2"/>
  <c r="M38" i="2"/>
  <c r="L36" i="2"/>
  <c r="I13" i="2"/>
  <c r="H16" i="2"/>
  <c r="H20" i="2"/>
  <c r="M10" i="2"/>
  <c r="L15" i="2"/>
  <c r="H21" i="2"/>
  <c r="L31" i="2"/>
  <c r="H22" i="2"/>
  <c r="I14" i="2"/>
  <c r="H26" i="2"/>
  <c r="H34" i="2"/>
  <c r="I24" i="2"/>
  <c r="H30" i="2"/>
  <c r="H38" i="2"/>
  <c r="I12" i="2"/>
  <c r="H17" i="2"/>
  <c r="I11" i="2"/>
  <c r="I10" i="2"/>
  <c r="I27" i="2"/>
  <c r="I25" i="2"/>
  <c r="I8" i="2"/>
  <c r="I23" i="2"/>
  <c r="H37" i="2"/>
  <c r="H28" i="2"/>
</calcChain>
</file>

<file path=xl/sharedStrings.xml><?xml version="1.0" encoding="utf-8"?>
<sst xmlns="http://schemas.openxmlformats.org/spreadsheetml/2006/main" count="52" uniqueCount="48">
  <si>
    <t>Aguascalientes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</si>
  <si>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</si>
  <si>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</si>
  <si>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</si>
  <si>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</si>
  <si>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</si>
  <si>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</si>
  <si>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</si>
  <si>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</si>
  <si>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</si>
  <si>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</si>
  <si>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</si>
  <si>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</si>
  <si>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</si>
  <si>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</si>
  <si>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</si>
  <si>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</si>
  <si>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</si>
  <si>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</si>
  <si>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</si>
  <si>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</si>
  <si>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</si>
  <si>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</si>
  <si>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</si>
  <si>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</si>
  <si>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</si>
  <si>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</si>
  <si>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</si>
  <si>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</si>
  <si>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nacional</t>
  </si>
  <si>
    <t>Trabajadores asegurados</t>
  </si>
  <si>
    <t>Por entidad federativa</t>
  </si>
  <si>
    <t>Entidad federativa</t>
  </si>
  <si>
    <t>Variación Absoluta</t>
  </si>
  <si>
    <t>Variación Relativa</t>
  </si>
  <si>
    <t>Ranking respecto a Variación Absoluta</t>
  </si>
  <si>
    <t>Baja California</t>
  </si>
  <si>
    <r>
      <t xml:space="preserve">Fuente: IIEG, </t>
    </r>
    <r>
      <rPr>
        <sz val="8"/>
        <rFont val="Arial"/>
        <family val="2"/>
      </rPr>
      <t>Instituto de Información Estadística y Geográfica</t>
    </r>
    <r>
      <rPr>
        <sz val="8"/>
        <rFont val="Arial"/>
        <family val="2"/>
      </rPr>
      <t>; en base a datos proporcionados por el IMSS.</t>
    </r>
  </si>
  <si>
    <t>Estado de México</t>
  </si>
  <si>
    <t>Ciudad de México</t>
  </si>
  <si>
    <t>2017 
Diciembre</t>
  </si>
  <si>
    <t>2018
Diciembre</t>
  </si>
  <si>
    <t>Ranking respecto a Variación Relativa</t>
  </si>
  <si>
    <t>2019
Febrero</t>
  </si>
  <si>
    <t>2019
Marzo</t>
  </si>
  <si>
    <t>Marzo 2019</t>
  </si>
  <si>
    <t>Marzo 2019 respecto a Febrero 2019</t>
  </si>
  <si>
    <t>Marzo 2019 respecto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</si>
</sst>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%"/>
    <numFmt numFmtId="165" formatCode="0.0%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93D3F"/>
        <bgColor indexed="64"/>
      </patternFill>
    </fill>
    <fill>
      <patternFill patternType="solid">
        <fgColor rgb="FFFBBB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left"/>
    </xf>
    <xf numFmtId="3" fontId="3" fillId="3" borderId="0" xfId="0" applyNumberFormat="1" applyFont="1" applyFill="1" applyBorder="1" applyAlignment="1">
      <alignment horizontal="right" vertical="center" wrapText="1"/>
    </xf>
    <xf numFmtId="10" fontId="3" fillId="3" borderId="0" xfId="1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10" fontId="4" fillId="4" borderId="0" xfId="1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64" fontId="0" fillId="0" borderId="0" xfId="1" applyNumberFormat="1" applyFont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2" borderId="8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10" fontId="4" fillId="2" borderId="6" xfId="1" applyNumberFormat="1" applyFont="1" applyFill="1" applyBorder="1" applyAlignment="1">
      <alignment horizontal="right" vertical="center" wrapText="1"/>
    </xf>
    <xf numFmtId="0" fontId="0" fillId="2" borderId="6" xfId="0" applyFill="1" applyBorder="1"/>
    <xf numFmtId="0" fontId="0" fillId="2" borderId="7" xfId="0" applyFill="1" applyBorder="1"/>
    <xf numFmtId="10" fontId="0" fillId="0" borderId="0" xfId="1" applyNumberFormat="1" applyFont="1" applyFill="1"/>
    <xf numFmtId="3" fontId="3" fillId="3" borderId="10" xfId="0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0" fontId="5" fillId="3" borderId="4" xfId="0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5" borderId="2" xfId="0" applyFont="1" applyFill="1" applyBorder="1" applyAlignment="1">
      <alignment horizontal="left" vertical="center" wrapText="1"/>
    </xf>
    <xf numFmtId="3" fontId="3" fillId="5" borderId="3" xfId="0" applyNumberFormat="1" applyFont="1" applyFill="1" applyBorder="1" applyAlignment="1">
      <alignment horizontal="right" vertical="center" wrapText="1"/>
    </xf>
    <xf numFmtId="10" fontId="3" fillId="5" borderId="3" xfId="1" applyNumberFormat="1" applyFont="1" applyFill="1" applyBorder="1" applyAlignment="1">
      <alignment horizontal="right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3" fillId="5" borderId="11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10" fontId="3" fillId="5" borderId="0" xfId="1" applyNumberFormat="1" applyFont="1" applyFill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</cellXfs>
  <cellStyles count="4"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CC"/>
      <rgbColor rgb="00E3E3E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BB27"/>
      <color rgb="FFE9BD3F"/>
      <color rgb="FFCC99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tabSelected="1" zoomScaleNormal="100" workbookViewId="0">
      <selection activeCell="R7" sqref="R7"/>
    </sheetView>
  </sheetViews>
  <sheetFormatPr baseColWidth="10" defaultColWidth="9.140625" defaultRowHeight="12.75" x14ac:dyDescent="0.2"/>
  <cols>
    <col min="1" max="1" width="21.7109375" customWidth="1"/>
    <col min="2" max="5" width="10.28515625" customWidth="1"/>
    <col min="6" max="6" width="10" customWidth="1"/>
    <col min="7" max="7" width="8.7109375" customWidth="1"/>
    <col min="8" max="8" width="11.42578125" customWidth="1"/>
    <col min="9" max="9" width="10.85546875" customWidth="1"/>
    <col min="10" max="10" width="9.7109375" customWidth="1"/>
    <col min="11" max="11" width="10.28515625" customWidth="1"/>
    <col min="12" max="13" width="11.7109375" customWidth="1"/>
    <col min="14" max="14" width="9.42578125" customWidth="1"/>
  </cols>
  <sheetData>
    <row r="1" spans="1:13" x14ac:dyDescent="0.2">
      <c r="A1" s="46" t="s">
        <v>30</v>
      </c>
      <c r="B1" s="47"/>
      <c r="C1" s="47"/>
      <c r="D1" s="47"/>
      <c r="E1" s="47"/>
      <c r="F1" s="47"/>
      <c r="G1" s="47"/>
      <c r="H1" s="47"/>
      <c r="I1" s="15"/>
    </row>
    <row r="2" spans="1:13" x14ac:dyDescent="0.2">
      <c r="A2" s="46" t="s">
        <v>31</v>
      </c>
      <c r="B2" s="47"/>
      <c r="C2" s="47"/>
      <c r="D2" s="47"/>
      <c r="E2" s="47"/>
      <c r="F2" s="47"/>
      <c r="G2" s="47"/>
      <c r="H2" s="47"/>
      <c r="I2" s="15"/>
    </row>
    <row r="3" spans="1:13" x14ac:dyDescent="0.2">
      <c r="A3" s="48" t="s">
        <v>45</v>
      </c>
      <c r="B3" s="49"/>
      <c r="C3" s="49"/>
      <c r="D3" s="49"/>
      <c r="E3" s="49"/>
      <c r="F3" s="49"/>
      <c r="G3" s="49"/>
      <c r="H3" s="49"/>
      <c r="I3" s="16"/>
    </row>
    <row r="4" spans="1:13" x14ac:dyDescent="0.2">
      <c r="A4" s="3"/>
      <c r="B4" s="3"/>
      <c r="C4" s="3"/>
      <c r="D4" s="3"/>
      <c r="E4" s="3"/>
      <c r="F4" s="3"/>
      <c r="G4" s="3"/>
      <c r="H4" s="3"/>
      <c r="I4" s="3"/>
    </row>
    <row r="5" spans="1:13" ht="30" customHeight="1" x14ac:dyDescent="0.2">
      <c r="A5" s="51" t="s">
        <v>32</v>
      </c>
      <c r="B5" s="51" t="s">
        <v>40</v>
      </c>
      <c r="C5" s="51" t="s">
        <v>41</v>
      </c>
      <c r="D5" s="51" t="s">
        <v>43</v>
      </c>
      <c r="E5" s="51" t="s">
        <v>44</v>
      </c>
      <c r="F5" s="51" t="s">
        <v>46</v>
      </c>
      <c r="G5" s="51"/>
      <c r="H5" s="51"/>
      <c r="I5" s="51"/>
      <c r="J5" s="51" t="s">
        <v>47</v>
      </c>
      <c r="K5" s="51"/>
      <c r="L5" s="51"/>
      <c r="M5" s="51"/>
    </row>
    <row r="6" spans="1:13" ht="45" x14ac:dyDescent="0.2">
      <c r="A6" s="51"/>
      <c r="B6" s="51"/>
      <c r="C6" s="51"/>
      <c r="D6" s="51"/>
      <c r="E6" s="51"/>
      <c r="F6" s="50" t="s">
        <v>33</v>
      </c>
      <c r="G6" s="50" t="s">
        <v>34</v>
      </c>
      <c r="H6" s="50" t="s">
        <v>35</v>
      </c>
      <c r="I6" s="50" t="s">
        <v>42</v>
      </c>
      <c r="J6" s="50" t="s">
        <v>33</v>
      </c>
      <c r="K6" s="50" t="s">
        <v>34</v>
      </c>
      <c r="L6" s="50" t="s">
        <v>35</v>
      </c>
      <c r="M6" s="50" t="s">
        <v>42</v>
      </c>
    </row>
    <row r="7" spans="1:13" ht="12.75" customHeight="1" x14ac:dyDescent="0.2">
      <c r="A7" s="32" t="s">
        <v>0</v>
      </c>
      <c r="B7" s="33">
        <v>305132</v>
      </c>
      <c r="C7" s="33">
        <v>321298</v>
      </c>
      <c r="D7" s="33">
        <v>325728</v>
      </c>
      <c r="E7" s="33">
        <v>326846</v>
      </c>
      <c r="F7" s="33">
        <f>E7-D7</f>
        <v>1118</v>
      </c>
      <c r="G7" s="34">
        <f>E7/D7-1</f>
        <v>3.4323116219667771E-3</v>
      </c>
      <c r="H7" s="35">
        <f>_xlfn.RANK.EQ(F7,$F$7:$F$38)</f>
        <v>13</v>
      </c>
      <c r="I7" s="35">
        <f>_xlfn.RANK.EQ(G7,$G$7:$G$38)</f>
        <v>12</v>
      </c>
      <c r="J7" s="33">
        <f>E7-C7</f>
        <v>5548</v>
      </c>
      <c r="K7" s="34">
        <f>E7/B7-1</f>
        <v>7.1162644363750749E-2</v>
      </c>
      <c r="L7" s="35">
        <f>_xlfn.RANK.EQ(J7,$J$7:$J$38)</f>
        <v>16</v>
      </c>
      <c r="M7" s="36">
        <f>_xlfn.RANK.EQ(K7,$K$7:$K$38)</f>
        <v>7</v>
      </c>
    </row>
    <row r="8" spans="1:13" x14ac:dyDescent="0.2">
      <c r="A8" s="26" t="s">
        <v>36</v>
      </c>
      <c r="B8" s="4">
        <v>830976</v>
      </c>
      <c r="C8" s="4">
        <v>877445</v>
      </c>
      <c r="D8" s="4">
        <v>895298</v>
      </c>
      <c r="E8" s="4">
        <v>897462</v>
      </c>
      <c r="F8" s="4">
        <f t="shared" ref="F8:F38" si="0">E8-D8</f>
        <v>2164</v>
      </c>
      <c r="G8" s="5">
        <f t="shared" ref="G8:G38" si="1">E8/D8-1</f>
        <v>2.4170723044170117E-3</v>
      </c>
      <c r="H8" s="6">
        <f t="shared" ref="H8:H38" si="2">_xlfn.RANK.EQ(F8,$F$7:$F$38)</f>
        <v>8</v>
      </c>
      <c r="I8" s="6">
        <f t="shared" ref="I8:I38" si="3">_xlfn.RANK.EQ(G8,$G$7:$G$38)</f>
        <v>15</v>
      </c>
      <c r="J8" s="4">
        <f t="shared" ref="J8:J38" si="4">E8-C8</f>
        <v>20017</v>
      </c>
      <c r="K8" s="5">
        <f t="shared" ref="K8:K38" si="5">E8/B8-1</f>
        <v>8.0009530961183017E-2</v>
      </c>
      <c r="L8" s="6">
        <f t="shared" ref="L8:L38" si="6">_xlfn.RANK.EQ(J8,$J$7:$J$38)</f>
        <v>4</v>
      </c>
      <c r="M8" s="7">
        <f t="shared" ref="M8:M38" si="7">_xlfn.RANK.EQ(K8,$K$7:$K$38)</f>
        <v>5</v>
      </c>
    </row>
    <row r="9" spans="1:13" x14ac:dyDescent="0.2">
      <c r="A9" s="37" t="s">
        <v>1</v>
      </c>
      <c r="B9" s="38">
        <v>169774</v>
      </c>
      <c r="C9" s="38">
        <v>181598</v>
      </c>
      <c r="D9" s="38">
        <v>184344</v>
      </c>
      <c r="E9" s="38">
        <v>184960</v>
      </c>
      <c r="F9" s="38">
        <f t="shared" si="0"/>
        <v>616</v>
      </c>
      <c r="G9" s="39">
        <f t="shared" si="1"/>
        <v>3.3415787874842007E-3</v>
      </c>
      <c r="H9" s="40">
        <f t="shared" si="2"/>
        <v>17</v>
      </c>
      <c r="I9" s="40">
        <f t="shared" si="3"/>
        <v>13</v>
      </c>
      <c r="J9" s="38">
        <f t="shared" si="4"/>
        <v>3362</v>
      </c>
      <c r="K9" s="39">
        <f t="shared" si="5"/>
        <v>8.9448325420853569E-2</v>
      </c>
      <c r="L9" s="40">
        <f t="shared" si="6"/>
        <v>23</v>
      </c>
      <c r="M9" s="41">
        <f t="shared" si="7"/>
        <v>2</v>
      </c>
    </row>
    <row r="10" spans="1:13" x14ac:dyDescent="0.2">
      <c r="A10" s="26" t="s">
        <v>2</v>
      </c>
      <c r="B10" s="4">
        <v>120356</v>
      </c>
      <c r="C10" s="4">
        <v>125280</v>
      </c>
      <c r="D10" s="4">
        <v>127906</v>
      </c>
      <c r="E10" s="4">
        <v>128648</v>
      </c>
      <c r="F10" s="4">
        <f t="shared" si="0"/>
        <v>742</v>
      </c>
      <c r="G10" s="5">
        <f t="shared" si="1"/>
        <v>5.8011352086688728E-3</v>
      </c>
      <c r="H10" s="6">
        <f t="shared" si="2"/>
        <v>15</v>
      </c>
      <c r="I10" s="6">
        <f t="shared" si="3"/>
        <v>4</v>
      </c>
      <c r="J10" s="4">
        <f t="shared" si="4"/>
        <v>3368</v>
      </c>
      <c r="K10" s="5">
        <f t="shared" si="5"/>
        <v>6.8895609691249193E-2</v>
      </c>
      <c r="L10" s="6">
        <f t="shared" si="6"/>
        <v>22</v>
      </c>
      <c r="M10" s="7">
        <f t="shared" si="7"/>
        <v>8</v>
      </c>
    </row>
    <row r="11" spans="1:13" x14ac:dyDescent="0.2">
      <c r="A11" s="37" t="s">
        <v>3</v>
      </c>
      <c r="B11" s="38">
        <v>221909</v>
      </c>
      <c r="C11" s="38">
        <v>225667</v>
      </c>
      <c r="D11" s="38">
        <v>222041</v>
      </c>
      <c r="E11" s="38">
        <v>222778</v>
      </c>
      <c r="F11" s="38">
        <f t="shared" si="0"/>
        <v>737</v>
      </c>
      <c r="G11" s="39">
        <f t="shared" si="1"/>
        <v>3.319206813156228E-3</v>
      </c>
      <c r="H11" s="40">
        <f t="shared" si="2"/>
        <v>16</v>
      </c>
      <c r="I11" s="40">
        <f t="shared" si="3"/>
        <v>14</v>
      </c>
      <c r="J11" s="38">
        <f t="shared" si="4"/>
        <v>-2889</v>
      </c>
      <c r="K11" s="39">
        <f t="shared" si="5"/>
        <v>3.9160196296679217E-3</v>
      </c>
      <c r="L11" s="40">
        <f t="shared" si="6"/>
        <v>31</v>
      </c>
      <c r="M11" s="41">
        <f t="shared" si="7"/>
        <v>30</v>
      </c>
    </row>
    <row r="12" spans="1:13" x14ac:dyDescent="0.2">
      <c r="A12" s="26" t="s">
        <v>4</v>
      </c>
      <c r="B12" s="4">
        <v>853774</v>
      </c>
      <c r="C12" s="4">
        <v>882868</v>
      </c>
      <c r="D12" s="4">
        <v>897834</v>
      </c>
      <c r="E12" s="4">
        <v>895211</v>
      </c>
      <c r="F12" s="4">
        <f t="shared" si="0"/>
        <v>-2623</v>
      </c>
      <c r="G12" s="5">
        <f t="shared" si="1"/>
        <v>-2.9214754620564554E-3</v>
      </c>
      <c r="H12" s="6">
        <f t="shared" si="2"/>
        <v>32</v>
      </c>
      <c r="I12" s="6">
        <f t="shared" si="3"/>
        <v>31</v>
      </c>
      <c r="J12" s="4">
        <f t="shared" si="4"/>
        <v>12343</v>
      </c>
      <c r="K12" s="5">
        <f t="shared" si="5"/>
        <v>4.8533921154778614E-2</v>
      </c>
      <c r="L12" s="6">
        <f t="shared" si="6"/>
        <v>8</v>
      </c>
      <c r="M12" s="7">
        <f t="shared" si="7"/>
        <v>20</v>
      </c>
    </row>
    <row r="13" spans="1:13" x14ac:dyDescent="0.2">
      <c r="A13" s="37" t="s">
        <v>39</v>
      </c>
      <c r="B13" s="38">
        <v>3344459</v>
      </c>
      <c r="C13" s="38">
        <v>3410841</v>
      </c>
      <c r="D13" s="38">
        <v>3412383</v>
      </c>
      <c r="E13" s="38">
        <v>3424724</v>
      </c>
      <c r="F13" s="38">
        <f t="shared" si="0"/>
        <v>12341</v>
      </c>
      <c r="G13" s="39">
        <f t="shared" si="1"/>
        <v>3.6165342518703625E-3</v>
      </c>
      <c r="H13" s="40">
        <f t="shared" si="2"/>
        <v>1</v>
      </c>
      <c r="I13" s="40">
        <f t="shared" si="3"/>
        <v>11</v>
      </c>
      <c r="J13" s="38">
        <f t="shared" si="4"/>
        <v>13883</v>
      </c>
      <c r="K13" s="39">
        <f t="shared" si="5"/>
        <v>2.3999397211925677E-2</v>
      </c>
      <c r="L13" s="40">
        <f t="shared" si="6"/>
        <v>7</v>
      </c>
      <c r="M13" s="41">
        <f t="shared" si="7"/>
        <v>27</v>
      </c>
    </row>
    <row r="14" spans="1:13" x14ac:dyDescent="0.2">
      <c r="A14" s="26" t="s">
        <v>5</v>
      </c>
      <c r="B14" s="4">
        <v>749621</v>
      </c>
      <c r="C14" s="4">
        <v>779580</v>
      </c>
      <c r="D14" s="4">
        <v>786603</v>
      </c>
      <c r="E14" s="4">
        <v>788111</v>
      </c>
      <c r="F14" s="4">
        <f t="shared" si="0"/>
        <v>1508</v>
      </c>
      <c r="G14" s="5">
        <f t="shared" si="1"/>
        <v>1.9171043080181693E-3</v>
      </c>
      <c r="H14" s="6">
        <f t="shared" si="2"/>
        <v>12</v>
      </c>
      <c r="I14" s="6">
        <f t="shared" si="3"/>
        <v>18</v>
      </c>
      <c r="J14" s="4">
        <f t="shared" si="4"/>
        <v>8531</v>
      </c>
      <c r="K14" s="5">
        <f t="shared" si="5"/>
        <v>5.1345946818458943E-2</v>
      </c>
      <c r="L14" s="6">
        <f t="shared" si="6"/>
        <v>12</v>
      </c>
      <c r="M14" s="7">
        <f t="shared" si="7"/>
        <v>17</v>
      </c>
    </row>
    <row r="15" spans="1:13" x14ac:dyDescent="0.2">
      <c r="A15" s="37" t="s">
        <v>6</v>
      </c>
      <c r="B15" s="38">
        <v>130620</v>
      </c>
      <c r="C15" s="38">
        <v>134121</v>
      </c>
      <c r="D15" s="38">
        <v>134731</v>
      </c>
      <c r="E15" s="38">
        <v>134945</v>
      </c>
      <c r="F15" s="38">
        <f t="shared" si="0"/>
        <v>214</v>
      </c>
      <c r="G15" s="39">
        <f t="shared" si="1"/>
        <v>1.5883501198685757E-3</v>
      </c>
      <c r="H15" s="40">
        <f t="shared" si="2"/>
        <v>20</v>
      </c>
      <c r="I15" s="40">
        <f t="shared" si="3"/>
        <v>19</v>
      </c>
      <c r="J15" s="38">
        <f t="shared" si="4"/>
        <v>824</v>
      </c>
      <c r="K15" s="39">
        <f t="shared" si="5"/>
        <v>3.3111315265656138E-2</v>
      </c>
      <c r="L15" s="40">
        <f t="shared" si="6"/>
        <v>29</v>
      </c>
      <c r="M15" s="41">
        <f t="shared" si="7"/>
        <v>25</v>
      </c>
    </row>
    <row r="16" spans="1:13" x14ac:dyDescent="0.2">
      <c r="A16" s="26" t="s">
        <v>7</v>
      </c>
      <c r="B16" s="4">
        <v>237816</v>
      </c>
      <c r="C16" s="4">
        <v>243651</v>
      </c>
      <c r="D16" s="4">
        <v>246062</v>
      </c>
      <c r="E16" s="4">
        <v>246184</v>
      </c>
      <c r="F16" s="4">
        <f t="shared" si="0"/>
        <v>122</v>
      </c>
      <c r="G16" s="5">
        <f t="shared" si="1"/>
        <v>4.9580999910592283E-4</v>
      </c>
      <c r="H16" s="6">
        <f t="shared" si="2"/>
        <v>22</v>
      </c>
      <c r="I16" s="6">
        <f t="shared" si="3"/>
        <v>22</v>
      </c>
      <c r="J16" s="4">
        <f t="shared" si="4"/>
        <v>2533</v>
      </c>
      <c r="K16" s="5">
        <f t="shared" si="5"/>
        <v>3.5186867157802615E-2</v>
      </c>
      <c r="L16" s="6">
        <f t="shared" si="6"/>
        <v>24</v>
      </c>
      <c r="M16" s="7">
        <f t="shared" si="7"/>
        <v>24</v>
      </c>
    </row>
    <row r="17" spans="1:14" x14ac:dyDescent="0.2">
      <c r="A17" s="37" t="s">
        <v>38</v>
      </c>
      <c r="B17" s="38">
        <v>1548919</v>
      </c>
      <c r="C17" s="38">
        <v>1627196</v>
      </c>
      <c r="D17" s="38">
        <v>1631929</v>
      </c>
      <c r="E17" s="38">
        <v>1630733</v>
      </c>
      <c r="F17" s="38">
        <f t="shared" si="0"/>
        <v>-1196</v>
      </c>
      <c r="G17" s="39">
        <f t="shared" si="1"/>
        <v>-7.3287502091079482E-4</v>
      </c>
      <c r="H17" s="40">
        <f t="shared" si="2"/>
        <v>29</v>
      </c>
      <c r="I17" s="40">
        <f t="shared" si="3"/>
        <v>26</v>
      </c>
      <c r="J17" s="38">
        <f t="shared" si="4"/>
        <v>3537</v>
      </c>
      <c r="K17" s="39">
        <f t="shared" si="5"/>
        <v>5.2820063541088924E-2</v>
      </c>
      <c r="L17" s="40">
        <f t="shared" si="6"/>
        <v>21</v>
      </c>
      <c r="M17" s="41">
        <f t="shared" si="7"/>
        <v>16</v>
      </c>
    </row>
    <row r="18" spans="1:14" x14ac:dyDescent="0.2">
      <c r="A18" s="26" t="s">
        <v>8</v>
      </c>
      <c r="B18" s="4">
        <v>951121</v>
      </c>
      <c r="C18" s="4">
        <v>994870</v>
      </c>
      <c r="D18" s="4">
        <v>1007325</v>
      </c>
      <c r="E18" s="4">
        <v>1011717</v>
      </c>
      <c r="F18" s="4">
        <f t="shared" si="0"/>
        <v>4392</v>
      </c>
      <c r="G18" s="5">
        <f t="shared" si="1"/>
        <v>4.3600625418807049E-3</v>
      </c>
      <c r="H18" s="6">
        <f t="shared" si="2"/>
        <v>4</v>
      </c>
      <c r="I18" s="6">
        <f t="shared" si="3"/>
        <v>7</v>
      </c>
      <c r="J18" s="4">
        <f t="shared" si="4"/>
        <v>16847</v>
      </c>
      <c r="K18" s="5">
        <f t="shared" si="5"/>
        <v>6.371008525729116E-2</v>
      </c>
      <c r="L18" s="6">
        <f t="shared" si="6"/>
        <v>6</v>
      </c>
      <c r="M18" s="7">
        <f t="shared" si="7"/>
        <v>9</v>
      </c>
    </row>
    <row r="19" spans="1:14" x14ac:dyDescent="0.2">
      <c r="A19" s="37" t="s">
        <v>9</v>
      </c>
      <c r="B19" s="38">
        <v>163030</v>
      </c>
      <c r="C19" s="38">
        <v>157793</v>
      </c>
      <c r="D19" s="38">
        <v>153381</v>
      </c>
      <c r="E19" s="38">
        <v>153156</v>
      </c>
      <c r="F19" s="38">
        <f t="shared" si="0"/>
        <v>-225</v>
      </c>
      <c r="G19" s="39">
        <f t="shared" si="1"/>
        <v>-1.4669352788154733E-3</v>
      </c>
      <c r="H19" s="40">
        <f t="shared" si="2"/>
        <v>26</v>
      </c>
      <c r="I19" s="40">
        <f t="shared" si="3"/>
        <v>27</v>
      </c>
      <c r="J19" s="38">
        <f t="shared" si="4"/>
        <v>-4637</v>
      </c>
      <c r="K19" s="39">
        <f t="shared" si="5"/>
        <v>-6.0565540084646985E-2</v>
      </c>
      <c r="L19" s="42">
        <f t="shared" si="6"/>
        <v>32</v>
      </c>
      <c r="M19" s="41">
        <f t="shared" si="7"/>
        <v>32</v>
      </c>
    </row>
    <row r="20" spans="1:14" s="1" customFormat="1" x14ac:dyDescent="0.2">
      <c r="A20" s="26" t="s">
        <v>10</v>
      </c>
      <c r="B20" s="4">
        <v>218060</v>
      </c>
      <c r="C20" s="4">
        <v>226929</v>
      </c>
      <c r="D20" s="4">
        <v>232747</v>
      </c>
      <c r="E20" s="43">
        <v>233761</v>
      </c>
      <c r="F20" s="4">
        <f t="shared" si="0"/>
        <v>1014</v>
      </c>
      <c r="G20" s="5">
        <f t="shared" si="1"/>
        <v>4.3566619548265351E-3</v>
      </c>
      <c r="H20" s="6">
        <f t="shared" si="2"/>
        <v>14</v>
      </c>
      <c r="I20" s="6">
        <f t="shared" si="3"/>
        <v>8</v>
      </c>
      <c r="J20" s="4">
        <f t="shared" si="4"/>
        <v>6832</v>
      </c>
      <c r="K20" s="5">
        <f t="shared" si="5"/>
        <v>7.2003118407777622E-2</v>
      </c>
      <c r="L20" s="27">
        <f t="shared" si="6"/>
        <v>14</v>
      </c>
      <c r="M20" s="7">
        <f t="shared" si="7"/>
        <v>6</v>
      </c>
    </row>
    <row r="21" spans="1:14" s="1" customFormat="1" x14ac:dyDescent="0.2">
      <c r="A21" s="8" t="s">
        <v>11</v>
      </c>
      <c r="B21" s="9">
        <v>1717868</v>
      </c>
      <c r="C21" s="9">
        <v>1761000</v>
      </c>
      <c r="D21" s="9">
        <v>1792233</v>
      </c>
      <c r="E21" s="9">
        <v>1796144</v>
      </c>
      <c r="F21" s="9">
        <f t="shared" si="0"/>
        <v>3911</v>
      </c>
      <c r="G21" s="10">
        <f t="shared" si="1"/>
        <v>2.1821939446489136E-3</v>
      </c>
      <c r="H21" s="11">
        <f>_xlfn.RANK.EQ(F21,$F$7:$F$38)</f>
        <v>5</v>
      </c>
      <c r="I21" s="11">
        <f t="shared" si="3"/>
        <v>17</v>
      </c>
      <c r="J21" s="9">
        <f t="shared" si="4"/>
        <v>35144</v>
      </c>
      <c r="K21" s="10">
        <f t="shared" si="5"/>
        <v>4.5565782702745583E-2</v>
      </c>
      <c r="L21" s="11">
        <f t="shared" si="6"/>
        <v>1</v>
      </c>
      <c r="M21" s="12">
        <f>_xlfn.RANK.EQ(K21,$K$7:$K$38)</f>
        <v>22</v>
      </c>
      <c r="N21" s="23"/>
    </row>
    <row r="22" spans="1:14" x14ac:dyDescent="0.2">
      <c r="A22" s="26" t="s">
        <v>12</v>
      </c>
      <c r="B22" s="4">
        <v>432319</v>
      </c>
      <c r="C22" s="4">
        <v>447924</v>
      </c>
      <c r="D22" s="4">
        <v>453328</v>
      </c>
      <c r="E22" s="4">
        <v>453436</v>
      </c>
      <c r="F22" s="4">
        <f t="shared" si="0"/>
        <v>108</v>
      </c>
      <c r="G22" s="5">
        <f t="shared" si="1"/>
        <v>2.3823809691880804E-4</v>
      </c>
      <c r="H22" s="6">
        <f t="shared" si="2"/>
        <v>24</v>
      </c>
      <c r="I22" s="6">
        <f t="shared" si="3"/>
        <v>23</v>
      </c>
      <c r="J22" s="4">
        <f t="shared" si="4"/>
        <v>5512</v>
      </c>
      <c r="K22" s="5">
        <f t="shared" si="5"/>
        <v>4.8845875383686677E-2</v>
      </c>
      <c r="L22" s="6">
        <f t="shared" si="6"/>
        <v>17</v>
      </c>
      <c r="M22" s="7">
        <f t="shared" si="7"/>
        <v>19</v>
      </c>
    </row>
    <row r="23" spans="1:14" x14ac:dyDescent="0.2">
      <c r="A23" s="37" t="s">
        <v>13</v>
      </c>
      <c r="B23" s="38">
        <v>207170</v>
      </c>
      <c r="C23" s="38">
        <v>212112</v>
      </c>
      <c r="D23" s="38">
        <v>211837</v>
      </c>
      <c r="E23" s="38">
        <v>210847</v>
      </c>
      <c r="F23" s="38">
        <f t="shared" si="0"/>
        <v>-990</v>
      </c>
      <c r="G23" s="39">
        <f t="shared" si="1"/>
        <v>-4.6734045516128031E-3</v>
      </c>
      <c r="H23" s="40">
        <f t="shared" si="2"/>
        <v>28</v>
      </c>
      <c r="I23" s="40">
        <f t="shared" si="3"/>
        <v>32</v>
      </c>
      <c r="J23" s="38">
        <f t="shared" si="4"/>
        <v>-1265</v>
      </c>
      <c r="K23" s="39">
        <f t="shared" si="5"/>
        <v>1.7748708789882661E-2</v>
      </c>
      <c r="L23" s="40">
        <f t="shared" si="6"/>
        <v>30</v>
      </c>
      <c r="M23" s="41">
        <f t="shared" si="7"/>
        <v>28</v>
      </c>
    </row>
    <row r="24" spans="1:14" x14ac:dyDescent="0.2">
      <c r="A24" s="26" t="s">
        <v>14</v>
      </c>
      <c r="B24" s="4">
        <v>136757</v>
      </c>
      <c r="C24" s="4">
        <v>138808</v>
      </c>
      <c r="D24" s="4">
        <v>142210</v>
      </c>
      <c r="E24" s="4">
        <v>148232</v>
      </c>
      <c r="F24" s="4">
        <f t="shared" si="0"/>
        <v>6022</v>
      </c>
      <c r="G24" s="5">
        <f t="shared" si="1"/>
        <v>4.2345826594472946E-2</v>
      </c>
      <c r="H24" s="6">
        <f t="shared" si="2"/>
        <v>3</v>
      </c>
      <c r="I24" s="6">
        <f t="shared" si="3"/>
        <v>1</v>
      </c>
      <c r="J24" s="4">
        <f t="shared" si="4"/>
        <v>9424</v>
      </c>
      <c r="K24" s="5">
        <f t="shared" si="5"/>
        <v>8.3907953523402856E-2</v>
      </c>
      <c r="L24" s="6">
        <f t="shared" si="6"/>
        <v>10</v>
      </c>
      <c r="M24" s="7">
        <f t="shared" si="7"/>
        <v>4</v>
      </c>
    </row>
    <row r="25" spans="1:14" x14ac:dyDescent="0.2">
      <c r="A25" s="37" t="s">
        <v>15</v>
      </c>
      <c r="B25" s="38">
        <v>1553049</v>
      </c>
      <c r="C25" s="38">
        <v>1608191</v>
      </c>
      <c r="D25" s="38">
        <v>1637084</v>
      </c>
      <c r="E25" s="38">
        <v>1639332</v>
      </c>
      <c r="F25" s="38">
        <f t="shared" si="0"/>
        <v>2248</v>
      </c>
      <c r="G25" s="39">
        <f t="shared" si="1"/>
        <v>1.3731732763866411E-3</v>
      </c>
      <c r="H25" s="40">
        <f t="shared" si="2"/>
        <v>7</v>
      </c>
      <c r="I25" s="40">
        <f t="shared" si="3"/>
        <v>20</v>
      </c>
      <c r="J25" s="38">
        <f t="shared" si="4"/>
        <v>31141</v>
      </c>
      <c r="K25" s="39">
        <f t="shared" si="5"/>
        <v>5.5557165292273503E-2</v>
      </c>
      <c r="L25" s="40">
        <f t="shared" si="6"/>
        <v>2</v>
      </c>
      <c r="M25" s="41">
        <f t="shared" si="7"/>
        <v>13</v>
      </c>
    </row>
    <row r="26" spans="1:14" x14ac:dyDescent="0.2">
      <c r="A26" s="26" t="s">
        <v>16</v>
      </c>
      <c r="B26" s="4">
        <v>215101</v>
      </c>
      <c r="C26" s="4">
        <v>215491</v>
      </c>
      <c r="D26" s="4">
        <v>215412</v>
      </c>
      <c r="E26" s="4">
        <v>217568</v>
      </c>
      <c r="F26" s="4">
        <f t="shared" si="0"/>
        <v>2156</v>
      </c>
      <c r="G26" s="5">
        <f t="shared" si="1"/>
        <v>1.0008727461794154E-2</v>
      </c>
      <c r="H26" s="6">
        <f t="shared" si="2"/>
        <v>9</v>
      </c>
      <c r="I26" s="6">
        <f t="shared" si="3"/>
        <v>3</v>
      </c>
      <c r="J26" s="4">
        <f t="shared" si="4"/>
        <v>2077</v>
      </c>
      <c r="K26" s="5">
        <f t="shared" si="5"/>
        <v>1.1469030827378823E-2</v>
      </c>
      <c r="L26" s="6">
        <f t="shared" si="6"/>
        <v>25</v>
      </c>
      <c r="M26" s="7">
        <f t="shared" si="7"/>
        <v>29</v>
      </c>
    </row>
    <row r="27" spans="1:14" x14ac:dyDescent="0.2">
      <c r="A27" s="37" t="s">
        <v>17</v>
      </c>
      <c r="B27" s="38">
        <v>597911</v>
      </c>
      <c r="C27" s="38">
        <v>620188</v>
      </c>
      <c r="D27" s="38">
        <v>624718</v>
      </c>
      <c r="E27" s="38">
        <v>624657</v>
      </c>
      <c r="F27" s="38">
        <f t="shared" si="0"/>
        <v>-61</v>
      </c>
      <c r="G27" s="39">
        <f t="shared" si="1"/>
        <v>-9.7644056998524853E-5</v>
      </c>
      <c r="H27" s="40">
        <f t="shared" si="2"/>
        <v>25</v>
      </c>
      <c r="I27" s="40">
        <f t="shared" si="3"/>
        <v>25</v>
      </c>
      <c r="J27" s="38">
        <f t="shared" si="4"/>
        <v>4469</v>
      </c>
      <c r="K27" s="39">
        <f t="shared" si="5"/>
        <v>4.4732410007509493E-2</v>
      </c>
      <c r="L27" s="40">
        <f t="shared" si="6"/>
        <v>19</v>
      </c>
      <c r="M27" s="41">
        <f t="shared" si="7"/>
        <v>23</v>
      </c>
    </row>
    <row r="28" spans="1:14" x14ac:dyDescent="0.2">
      <c r="A28" s="26" t="s">
        <v>18</v>
      </c>
      <c r="B28" s="4">
        <v>549681</v>
      </c>
      <c r="C28" s="4">
        <v>576858</v>
      </c>
      <c r="D28" s="4">
        <v>593984</v>
      </c>
      <c r="E28" s="4">
        <v>596684</v>
      </c>
      <c r="F28" s="4">
        <f t="shared" si="0"/>
        <v>2700</v>
      </c>
      <c r="G28" s="5">
        <f t="shared" si="1"/>
        <v>4.5455769852387196E-3</v>
      </c>
      <c r="H28" s="6">
        <f t="shared" si="2"/>
        <v>6</v>
      </c>
      <c r="I28" s="6">
        <f t="shared" si="3"/>
        <v>6</v>
      </c>
      <c r="J28" s="4">
        <f t="shared" si="4"/>
        <v>19826</v>
      </c>
      <c r="K28" s="5">
        <f t="shared" si="5"/>
        <v>8.5509595565427921E-2</v>
      </c>
      <c r="L28" s="6">
        <f t="shared" si="6"/>
        <v>5</v>
      </c>
      <c r="M28" s="7">
        <f t="shared" si="7"/>
        <v>3</v>
      </c>
    </row>
    <row r="29" spans="1:14" x14ac:dyDescent="0.2">
      <c r="A29" s="37" t="s">
        <v>19</v>
      </c>
      <c r="B29" s="38">
        <v>413832</v>
      </c>
      <c r="C29" s="38">
        <v>447348</v>
      </c>
      <c r="D29" s="38">
        <v>459222</v>
      </c>
      <c r="E29" s="38">
        <v>458246</v>
      </c>
      <c r="F29" s="38">
        <f t="shared" si="0"/>
        <v>-976</v>
      </c>
      <c r="G29" s="39">
        <f t="shared" si="1"/>
        <v>-2.1253337165901831E-3</v>
      </c>
      <c r="H29" s="40">
        <f t="shared" si="2"/>
        <v>27</v>
      </c>
      <c r="I29" s="40">
        <f t="shared" si="3"/>
        <v>28</v>
      </c>
      <c r="J29" s="38">
        <f t="shared" si="4"/>
        <v>10898</v>
      </c>
      <c r="K29" s="39">
        <f t="shared" si="5"/>
        <v>0.10732374490131269</v>
      </c>
      <c r="L29" s="40">
        <f t="shared" si="6"/>
        <v>9</v>
      </c>
      <c r="M29" s="41">
        <f t="shared" si="7"/>
        <v>1</v>
      </c>
    </row>
    <row r="30" spans="1:14" x14ac:dyDescent="0.2">
      <c r="A30" s="26" t="s">
        <v>20</v>
      </c>
      <c r="B30" s="4">
        <v>424473</v>
      </c>
      <c r="C30" s="4">
        <v>439816</v>
      </c>
      <c r="D30" s="4">
        <v>445202</v>
      </c>
      <c r="E30" s="4">
        <v>447085</v>
      </c>
      <c r="F30" s="4">
        <f t="shared" si="0"/>
        <v>1883</v>
      </c>
      <c r="G30" s="5">
        <f t="shared" si="1"/>
        <v>4.2295407477954683E-3</v>
      </c>
      <c r="H30" s="6">
        <f t="shared" si="2"/>
        <v>11</v>
      </c>
      <c r="I30" s="6">
        <f t="shared" si="3"/>
        <v>9</v>
      </c>
      <c r="J30" s="4">
        <f t="shared" si="4"/>
        <v>7269</v>
      </c>
      <c r="K30" s="5">
        <f t="shared" si="5"/>
        <v>5.3270761626770247E-2</v>
      </c>
      <c r="L30" s="6">
        <f t="shared" si="6"/>
        <v>13</v>
      </c>
      <c r="M30" s="7">
        <f t="shared" si="7"/>
        <v>15</v>
      </c>
    </row>
    <row r="31" spans="1:14" x14ac:dyDescent="0.2">
      <c r="A31" s="37" t="s">
        <v>21</v>
      </c>
      <c r="B31" s="38">
        <v>542257</v>
      </c>
      <c r="C31" s="38">
        <v>562199</v>
      </c>
      <c r="D31" s="38">
        <v>571139</v>
      </c>
      <c r="E31" s="38">
        <v>571260</v>
      </c>
      <c r="F31" s="38">
        <f t="shared" si="0"/>
        <v>121</v>
      </c>
      <c r="G31" s="39">
        <f t="shared" si="1"/>
        <v>2.1185735871642741E-4</v>
      </c>
      <c r="H31" s="40">
        <f t="shared" si="2"/>
        <v>23</v>
      </c>
      <c r="I31" s="40">
        <f t="shared" si="3"/>
        <v>24</v>
      </c>
      <c r="J31" s="38">
        <f t="shared" si="4"/>
        <v>9061</v>
      </c>
      <c r="K31" s="39">
        <f t="shared" si="5"/>
        <v>5.3485708805972143E-2</v>
      </c>
      <c r="L31" s="40">
        <f t="shared" si="6"/>
        <v>11</v>
      </c>
      <c r="M31" s="41">
        <f t="shared" si="7"/>
        <v>14</v>
      </c>
    </row>
    <row r="32" spans="1:14" x14ac:dyDescent="0.2">
      <c r="A32" s="26" t="s">
        <v>22</v>
      </c>
      <c r="B32" s="4">
        <v>597859</v>
      </c>
      <c r="C32" s="4">
        <v>607140</v>
      </c>
      <c r="D32" s="4">
        <v>623110</v>
      </c>
      <c r="E32" s="4">
        <v>634408</v>
      </c>
      <c r="F32" s="4">
        <f t="shared" si="0"/>
        <v>11298</v>
      </c>
      <c r="G32" s="5">
        <f t="shared" si="1"/>
        <v>1.8131630049269098E-2</v>
      </c>
      <c r="H32" s="6">
        <f t="shared" si="2"/>
        <v>2</v>
      </c>
      <c r="I32" s="6">
        <f t="shared" si="3"/>
        <v>2</v>
      </c>
      <c r="J32" s="4">
        <f t="shared" si="4"/>
        <v>27268</v>
      </c>
      <c r="K32" s="5">
        <f t="shared" si="5"/>
        <v>6.1133143433485193E-2</v>
      </c>
      <c r="L32" s="6">
        <f t="shared" si="6"/>
        <v>3</v>
      </c>
      <c r="M32" s="7">
        <f t="shared" si="7"/>
        <v>11</v>
      </c>
    </row>
    <row r="33" spans="1:13" x14ac:dyDescent="0.2">
      <c r="A33" s="37" t="s">
        <v>23</v>
      </c>
      <c r="B33" s="38">
        <v>168820</v>
      </c>
      <c r="C33" s="38">
        <v>165576</v>
      </c>
      <c r="D33" s="38">
        <v>166176</v>
      </c>
      <c r="E33" s="38">
        <v>166573</v>
      </c>
      <c r="F33" s="38">
        <f t="shared" si="0"/>
        <v>397</v>
      </c>
      <c r="G33" s="39">
        <f t="shared" si="1"/>
        <v>2.3890333140765829E-3</v>
      </c>
      <c r="H33" s="40">
        <f t="shared" si="2"/>
        <v>19</v>
      </c>
      <c r="I33" s="40">
        <f t="shared" si="3"/>
        <v>16</v>
      </c>
      <c r="J33" s="38">
        <f t="shared" si="4"/>
        <v>997</v>
      </c>
      <c r="K33" s="39">
        <f t="shared" si="5"/>
        <v>-1.3310034356118994E-2</v>
      </c>
      <c r="L33" s="40">
        <f t="shared" si="6"/>
        <v>27</v>
      </c>
      <c r="M33" s="41">
        <f t="shared" si="7"/>
        <v>31</v>
      </c>
    </row>
    <row r="34" spans="1:13" x14ac:dyDescent="0.2">
      <c r="A34" s="26" t="s">
        <v>24</v>
      </c>
      <c r="B34" s="4">
        <v>647614</v>
      </c>
      <c r="C34" s="4">
        <v>674263</v>
      </c>
      <c r="D34" s="4">
        <v>682122</v>
      </c>
      <c r="E34" s="4">
        <v>680351</v>
      </c>
      <c r="F34" s="4">
        <f t="shared" si="0"/>
        <v>-1771</v>
      </c>
      <c r="G34" s="5">
        <f t="shared" si="1"/>
        <v>-2.5963097510416366E-3</v>
      </c>
      <c r="H34" s="6">
        <f t="shared" si="2"/>
        <v>30</v>
      </c>
      <c r="I34" s="6">
        <f t="shared" si="3"/>
        <v>29</v>
      </c>
      <c r="J34" s="4">
        <f t="shared" si="4"/>
        <v>6088</v>
      </c>
      <c r="K34" s="5">
        <f t="shared" si="5"/>
        <v>5.0550173405763399E-2</v>
      </c>
      <c r="L34" s="6">
        <f t="shared" si="6"/>
        <v>15</v>
      </c>
      <c r="M34" s="7">
        <f t="shared" si="7"/>
        <v>18</v>
      </c>
    </row>
    <row r="35" spans="1:13" x14ac:dyDescent="0.2">
      <c r="A35" s="37" t="s">
        <v>25</v>
      </c>
      <c r="B35" s="38">
        <v>97174</v>
      </c>
      <c r="C35" s="38">
        <v>100979</v>
      </c>
      <c r="D35" s="38">
        <v>101430</v>
      </c>
      <c r="E35" s="38">
        <v>101844</v>
      </c>
      <c r="F35" s="38">
        <f t="shared" si="0"/>
        <v>414</v>
      </c>
      <c r="G35" s="39">
        <f t="shared" si="1"/>
        <v>4.0816326530612734E-3</v>
      </c>
      <c r="H35" s="40">
        <f t="shared" si="2"/>
        <v>18</v>
      </c>
      <c r="I35" s="40">
        <f t="shared" si="3"/>
        <v>10</v>
      </c>
      <c r="J35" s="38">
        <f t="shared" si="4"/>
        <v>865</v>
      </c>
      <c r="K35" s="39">
        <f t="shared" si="5"/>
        <v>4.8058122543067183E-2</v>
      </c>
      <c r="L35" s="40">
        <f t="shared" si="6"/>
        <v>28</v>
      </c>
      <c r="M35" s="41">
        <f t="shared" si="7"/>
        <v>21</v>
      </c>
    </row>
    <row r="36" spans="1:13" x14ac:dyDescent="0.2">
      <c r="A36" s="26" t="s">
        <v>26</v>
      </c>
      <c r="B36" s="4">
        <v>736568</v>
      </c>
      <c r="C36" s="4">
        <v>752659</v>
      </c>
      <c r="D36" s="4">
        <v>758796</v>
      </c>
      <c r="E36" s="4">
        <v>756644</v>
      </c>
      <c r="F36" s="4">
        <f t="shared" si="0"/>
        <v>-2152</v>
      </c>
      <c r="G36" s="5">
        <f t="shared" si="1"/>
        <v>-2.8360718822977304E-3</v>
      </c>
      <c r="H36" s="6">
        <f t="shared" si="2"/>
        <v>31</v>
      </c>
      <c r="I36" s="6">
        <f t="shared" si="3"/>
        <v>30</v>
      </c>
      <c r="J36" s="4">
        <f t="shared" si="4"/>
        <v>3985</v>
      </c>
      <c r="K36" s="5">
        <f t="shared" si="5"/>
        <v>2.7256139283813541E-2</v>
      </c>
      <c r="L36" s="6">
        <f t="shared" si="6"/>
        <v>20</v>
      </c>
      <c r="M36" s="7">
        <f t="shared" si="7"/>
        <v>26</v>
      </c>
    </row>
    <row r="37" spans="1:13" x14ac:dyDescent="0.2">
      <c r="A37" s="37" t="s">
        <v>27</v>
      </c>
      <c r="B37" s="38">
        <v>358842</v>
      </c>
      <c r="C37" s="38">
        <v>374432</v>
      </c>
      <c r="D37" s="38">
        <v>377070</v>
      </c>
      <c r="E37" s="38">
        <v>379204</v>
      </c>
      <c r="F37" s="38">
        <f t="shared" si="0"/>
        <v>2134</v>
      </c>
      <c r="G37" s="39">
        <f t="shared" si="1"/>
        <v>5.6594266316598585E-3</v>
      </c>
      <c r="H37" s="40">
        <f t="shared" si="2"/>
        <v>10</v>
      </c>
      <c r="I37" s="40">
        <f t="shared" si="3"/>
        <v>5</v>
      </c>
      <c r="J37" s="38">
        <f t="shared" si="4"/>
        <v>4772</v>
      </c>
      <c r="K37" s="39">
        <f t="shared" si="5"/>
        <v>5.6743636475105941E-2</v>
      </c>
      <c r="L37" s="40">
        <f t="shared" si="6"/>
        <v>18</v>
      </c>
      <c r="M37" s="41">
        <f t="shared" si="7"/>
        <v>12</v>
      </c>
    </row>
    <row r="38" spans="1:13" x14ac:dyDescent="0.2">
      <c r="A38" s="28" t="s">
        <v>28</v>
      </c>
      <c r="B38" s="24">
        <v>175593</v>
      </c>
      <c r="C38" s="24">
        <v>185244</v>
      </c>
      <c r="D38" s="24">
        <v>186608</v>
      </c>
      <c r="E38" s="45">
        <v>186757</v>
      </c>
      <c r="F38" s="38">
        <f t="shared" si="0"/>
        <v>149</v>
      </c>
      <c r="G38" s="39">
        <f t="shared" si="1"/>
        <v>7.9846523192994567E-4</v>
      </c>
      <c r="H38" s="29">
        <f t="shared" si="2"/>
        <v>21</v>
      </c>
      <c r="I38" s="29">
        <f t="shared" si="3"/>
        <v>21</v>
      </c>
      <c r="J38" s="4">
        <f t="shared" si="4"/>
        <v>1513</v>
      </c>
      <c r="K38" s="39">
        <f t="shared" si="5"/>
        <v>6.35788442591676E-2</v>
      </c>
      <c r="L38" s="29">
        <f t="shared" si="6"/>
        <v>26</v>
      </c>
      <c r="M38" s="30">
        <f t="shared" si="7"/>
        <v>10</v>
      </c>
    </row>
    <row r="39" spans="1:13" x14ac:dyDescent="0.2">
      <c r="A39" s="17" t="s">
        <v>29</v>
      </c>
      <c r="B39" s="19">
        <f t="shared" ref="B39:D39" si="8">SUM(B7:B38)</f>
        <v>19418455</v>
      </c>
      <c r="C39" s="18">
        <f t="shared" si="8"/>
        <v>20079365</v>
      </c>
      <c r="D39" s="18">
        <f t="shared" si="8"/>
        <v>20299993</v>
      </c>
      <c r="E39" s="44">
        <f>SUM(E7:E38)</f>
        <v>20348508</v>
      </c>
      <c r="F39" s="18">
        <f>SUM(F7:F38)</f>
        <v>48515</v>
      </c>
      <c r="G39" s="20">
        <f>E39/D39-1</f>
        <v>2.3899023019366972E-3</v>
      </c>
      <c r="H39" s="21"/>
      <c r="I39" s="21"/>
      <c r="J39" s="18">
        <f>SUM(J7:J38)</f>
        <v>269143</v>
      </c>
      <c r="K39" s="20">
        <f>E39/C39-1</f>
        <v>1.3403959736774551E-2</v>
      </c>
      <c r="L39" s="21"/>
      <c r="M39" s="22"/>
    </row>
    <row r="40" spans="1:13" x14ac:dyDescent="0.2">
      <c r="F40" s="31"/>
      <c r="K40" s="25"/>
    </row>
    <row r="41" spans="1:13" x14ac:dyDescent="0.2">
      <c r="A41" s="2" t="s">
        <v>37</v>
      </c>
    </row>
    <row r="42" spans="1:13" x14ac:dyDescent="0.2">
      <c r="F42" s="31"/>
      <c r="G42" s="13"/>
      <c r="H42" s="14"/>
      <c r="I42" s="14"/>
      <c r="J42" s="31"/>
      <c r="K42" s="13"/>
      <c r="L42" s="13"/>
      <c r="M42" s="13"/>
    </row>
  </sheetData>
  <mergeCells count="10">
    <mergeCell ref="J5:M5"/>
    <mergeCell ref="F5:I5"/>
    <mergeCell ref="A1:H1"/>
    <mergeCell ref="A2:H2"/>
    <mergeCell ref="A3:H3"/>
    <mergeCell ref="A5:A6"/>
    <mergeCell ref="B5:B6"/>
    <mergeCell ref="E5:E6"/>
    <mergeCell ref="C5:C6"/>
    <mergeCell ref="D5:D6"/>
  </mergeCells>
  <printOptions horizontalCentered="1"/>
  <pageMargins left="0.59055118110236227" right="0.59055118110236227" top="0.39370078740157483" bottom="0.39370078740157483" header="0" footer="0"/>
  <pageSetup scale="99" orientation="landscape" horizontalDpi="1200" verticalDpi="1200" r:id="rId1"/>
  <headerFooter alignWithMargins="0">
    <oddFooter>&amp;L&amp;G&amp;C&amp;8www.iieg.gob.mx&amp;R&amp;G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Trabajadores Asegurados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Cubo de Informacion Directiva CP - Cognos PowerPlay Web Explorer</dc:title>
  <dc:creator>Bertha Olivia Peña Quevedo</dc:creator>
  <cp:lastModifiedBy>susana.galindo</cp:lastModifiedBy>
  <cp:lastPrinted>2014-03-31T16:09:22Z</cp:lastPrinted>
  <dcterms:created xsi:type="dcterms:W3CDTF">2008-08-19T15:26:00Z</dcterms:created>
  <dcterms:modified xsi:type="dcterms:W3CDTF">2019-04-16T15:51:41Z</dcterms:modified>
</cp:coreProperties>
</file>